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0" yWindow="65488" windowWidth="11436" windowHeight="6756" activeTab="0"/>
  </bookViews>
  <sheets>
    <sheet name="Sheet1" sheetId="1" r:id="rId1"/>
  </sheets>
  <definedNames>
    <definedName name="_xlfn.IFERROR" hidden="1">#NAME?</definedName>
    <definedName name="CR">'Sheet1'!$F$83</definedName>
    <definedName name="DIC">'Sheet1'!$F$91</definedName>
    <definedName name="DNR">'Sheet1'!$F$92</definedName>
    <definedName name="InvestmentPeriod">ROUNDUP('Sheet1'!$F$10/12,0)</definedName>
  </definedNames>
  <calcPr fullCalcOnLoad="1"/>
</workbook>
</file>

<file path=xl/sharedStrings.xml><?xml version="1.0" encoding="utf-8"?>
<sst xmlns="http://schemas.openxmlformats.org/spreadsheetml/2006/main" count="71" uniqueCount="63">
  <si>
    <t>A</t>
  </si>
  <si>
    <t>B</t>
  </si>
  <si>
    <t>C</t>
  </si>
  <si>
    <t>D</t>
  </si>
  <si>
    <t>E</t>
  </si>
  <si>
    <t>DIC</t>
  </si>
  <si>
    <t xml:space="preserve">DNR </t>
  </si>
  <si>
    <r>
      <t>CR</t>
    </r>
    <r>
      <rPr>
        <vertAlign val="subscript"/>
        <sz val="10"/>
        <rFont val="Arial"/>
        <family val="2"/>
      </rPr>
      <t>EU</t>
    </r>
  </si>
  <si>
    <t>F</t>
  </si>
  <si>
    <r>
      <t>FG</t>
    </r>
    <r>
      <rPr>
        <vertAlign val="subscript"/>
        <sz val="10"/>
        <rFont val="Arial"/>
        <family val="2"/>
      </rPr>
      <t>R</t>
    </r>
  </si>
  <si>
    <t>UDEIC</t>
  </si>
  <si>
    <t>Broj mjeseci potrebnih za provedbu projekta</t>
  </si>
  <si>
    <t xml:space="preserve">Stavke proračuna projekta </t>
  </si>
  <si>
    <t xml:space="preserve">Ukupno po stavkama </t>
  </si>
  <si>
    <t>Zemljište</t>
  </si>
  <si>
    <t xml:space="preserve">Nekretnine </t>
  </si>
  <si>
    <t xml:space="preserve">Nematerijalna imovina </t>
  </si>
  <si>
    <t xml:space="preserve">Troškovi sudionika za nematerijalnu imovinu </t>
  </si>
  <si>
    <t>Izgradnja</t>
  </si>
  <si>
    <t>Oprema</t>
  </si>
  <si>
    <t xml:space="preserve">Promidžba i vidljivost  </t>
  </si>
  <si>
    <t>Križno financiranje ERDF (3)</t>
  </si>
  <si>
    <t>Križno financiranje ESF  (5,6)</t>
  </si>
  <si>
    <t xml:space="preserve">Amortizacija </t>
  </si>
  <si>
    <t xml:space="preserve">Opći troškovi </t>
  </si>
  <si>
    <t xml:space="preserve">UKUPNO PRIHVATLJIVI TROŠKOVI </t>
  </si>
  <si>
    <t>UKUPNO NEPRIHVATLJIVI TROŠKOVI PROJEKTA</t>
  </si>
  <si>
    <t>UKUPNI TROŠKOVI PROJEKTA:</t>
  </si>
  <si>
    <t xml:space="preserve">Kategorija prihoda </t>
  </si>
  <si>
    <t xml:space="preserve">Trošarine obračunate izravno korisniku infrastrukture koja je rezultat projekta </t>
  </si>
  <si>
    <t xml:space="preserve">Vozarine koje plaćaju putnici </t>
  </si>
  <si>
    <t>Tarife koje plaćaju korisnici infrastrukture</t>
  </si>
  <si>
    <t xml:space="preserve">Ostale naknade koje plaćaju korisnici infrastrukture </t>
  </si>
  <si>
    <t xml:space="preserve">Operativni troškovi – uštede koje će se ostvariti provedbom projekta </t>
  </si>
  <si>
    <t xml:space="preserve">Ukupno po kategoriji </t>
  </si>
  <si>
    <t xml:space="preserve">Referentno razdoblje </t>
  </si>
  <si>
    <t>Najamnina koju plaćaju korisnici infrastrukture</t>
  </si>
  <si>
    <t>Ostali prihodi</t>
  </si>
  <si>
    <t>UKUPNI PRIHODI PROJEKTA:</t>
  </si>
  <si>
    <t xml:space="preserve">Troškovi rada </t>
  </si>
  <si>
    <t xml:space="preserve">Potrošnja materijala </t>
  </si>
  <si>
    <t xml:space="preserve">Troškovi usluga </t>
  </si>
  <si>
    <t xml:space="preserve">Održavanje infrastrukture </t>
  </si>
  <si>
    <t xml:space="preserve">Ostali opći troškovi proizvodnje </t>
  </si>
  <si>
    <t xml:space="preserve">Administrativni i opći troškovi </t>
  </si>
  <si>
    <t xml:space="preserve">Troškovi prodaje i distribucije </t>
  </si>
  <si>
    <t>UKUPNO OPERATIVNI TROŠKOVI:</t>
  </si>
  <si>
    <t>UKUPNO NETO PRIHODI:</t>
  </si>
  <si>
    <t xml:space="preserve">Izgradnja </t>
  </si>
  <si>
    <t>UKUPNO STAVKE PRORAČUNA:</t>
  </si>
  <si>
    <t>DISKONTIRANI STAVKE PRORAČUNA:</t>
  </si>
  <si>
    <t>Stopa sufinanciranja</t>
  </si>
  <si>
    <t xml:space="preserve">Diskontirani neto prihod </t>
  </si>
  <si>
    <t>Nediskontiranoj prihvatljive investicijski trošak</t>
  </si>
  <si>
    <t>Financijski jaz</t>
  </si>
  <si>
    <t>Diskontirani investicijski trošak</t>
  </si>
  <si>
    <t>Kraj referentnog razdoblja</t>
  </si>
  <si>
    <t xml:space="preserve">Kategorija operativnog troška </t>
  </si>
  <si>
    <t>Referentno razdoblje</t>
  </si>
  <si>
    <t>Izračun (maksimalnog) iznosa bespovratnih sredstava</t>
  </si>
  <si>
    <t xml:space="preserve">EUgrant </t>
  </si>
  <si>
    <t xml:space="preserve">Ukoliko je ova vrijednost veća od nule morate je navesti u prijavnom obrascu A. opći dio u dijelu 8.  Izvori financiranja prihvatljivih troškova projekta pod Procijenjeni neto prihod:“ 
(ne primjenjuje se za sheme državnih potpora i projekte čiji ukupno prihvatljvi troškovi iznose manje od 1 milijun eura) </t>
  </si>
  <si>
    <t>Izvori financiranja prihvatljivih troškova projekta pod Procijenjeni neto prihod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</si>
</sst>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"/>
    <numFmt numFmtId="173" formatCode="#,##0.00\ &quot;Lt&quot;"/>
    <numFmt numFmtId="174" formatCode="0.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#,##0.00000"/>
    <numFmt numFmtId="181" formatCode="#,##0.0000000"/>
    <numFmt numFmtId="182" formatCode="0.0000000000000000"/>
    <numFmt numFmtId="183" formatCode="#,##0.000"/>
    <numFmt numFmtId="184" formatCode="[$-427]yyyy\ &quot;m.&quot;\ mmmm\ d\ &quot;d.&quot;"/>
    <numFmt numFmtId="185" formatCode="#,##0.000000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56"/>
      <name val="Calibri"/>
      <family val="2"/>
    </font>
    <font>
      <b/>
      <sz val="12"/>
      <color indexed="17"/>
      <name val="Arial"/>
      <family val="2"/>
    </font>
    <font>
      <b/>
      <sz val="14"/>
      <color indexed="56"/>
      <name val="Times New Roman"/>
      <family val="1"/>
    </font>
    <font>
      <sz val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3"/>
      <name val="Calibri"/>
      <family val="2"/>
    </font>
    <font>
      <b/>
      <sz val="12"/>
      <color theme="6" tint="-0.4999699890613556"/>
      <name val="Arial"/>
      <family val="2"/>
    </font>
    <font>
      <b/>
      <sz val="14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BF1D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4" tint="-0.24997000396251678"/>
      </right>
      <top style="thin"/>
      <bottom style="thin"/>
    </border>
    <border>
      <left style="thin"/>
      <right style="thin"/>
      <top style="thin"/>
      <bottom style="thin">
        <color theme="4" tint="-0.24997000396251678"/>
      </bottom>
    </border>
    <border>
      <left style="thin"/>
      <right style="thin">
        <color theme="4" tint="-0.24997000396251678"/>
      </right>
      <top style="thin"/>
      <bottom style="thin">
        <color theme="4" tint="-0.24997000396251678"/>
      </bottom>
    </border>
    <border>
      <left style="thin"/>
      <right style="thin">
        <color rgb="FF7F7F7F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52" fillId="34" borderId="0" xfId="0" applyFont="1" applyFill="1" applyAlignment="1">
      <alignment horizontal="left"/>
    </xf>
    <xf numFmtId="4" fontId="0" fillId="0" borderId="0" xfId="0" applyNumberFormat="1" applyBorder="1" applyAlignment="1">
      <alignment horizontal="center" shrinkToFit="1"/>
    </xf>
    <xf numFmtId="0" fontId="0" fillId="32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Font="1" applyFill="1" applyBorder="1" applyAlignment="1">
      <alignment horizontal="center" shrinkToFit="1"/>
    </xf>
    <xf numFmtId="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Alignment="1">
      <alignment horizontal="center" shrinkToFit="1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" fontId="0" fillId="32" borderId="13" xfId="0" applyNumberFormat="1" applyFont="1" applyFill="1" applyBorder="1" applyAlignment="1">
      <alignment horizontal="center" shrinkToFit="1"/>
    </xf>
    <xf numFmtId="4" fontId="0" fillId="32" borderId="14" xfId="0" applyNumberFormat="1" applyFont="1" applyFill="1" applyBorder="1" applyAlignment="1">
      <alignment horizontal="center" shrinkToFit="1"/>
    </xf>
    <xf numFmtId="0" fontId="53" fillId="32" borderId="0" xfId="0" applyFont="1" applyFill="1" applyAlignment="1">
      <alignment wrapText="1"/>
    </xf>
    <xf numFmtId="4" fontId="0" fillId="32" borderId="11" xfId="0" applyNumberFormat="1" applyFont="1" applyFill="1" applyBorder="1" applyAlignment="1">
      <alignment horizontal="center" shrinkToFi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 quotePrefix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justify" vertical="center"/>
    </xf>
    <xf numFmtId="4" fontId="54" fillId="33" borderId="17" xfId="0" applyNumberFormat="1" applyFont="1" applyFill="1" applyBorder="1" applyAlignment="1">
      <alignment horizontal="center" shrinkToFit="1"/>
    </xf>
    <xf numFmtId="0" fontId="0" fillId="0" borderId="16" xfId="0" applyFont="1" applyBorder="1" applyAlignment="1">
      <alignment/>
    </xf>
    <xf numFmtId="4" fontId="52" fillId="34" borderId="18" xfId="0" applyNumberFormat="1" applyFont="1" applyFill="1" applyBorder="1" applyAlignment="1">
      <alignment horizontal="center" shrinkToFi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32" borderId="20" xfId="0" applyFont="1" applyFill="1" applyBorder="1" applyAlignment="1">
      <alignment wrapText="1"/>
    </xf>
    <xf numFmtId="0" fontId="0" fillId="32" borderId="21" xfId="0" applyFont="1" applyFill="1" applyBorder="1" applyAlignment="1">
      <alignment wrapText="1"/>
    </xf>
    <xf numFmtId="4" fontId="0" fillId="32" borderId="22" xfId="0" applyNumberFormat="1" applyFont="1" applyFill="1" applyBorder="1" applyAlignment="1">
      <alignment shrinkToFit="1"/>
    </xf>
    <xf numFmtId="0" fontId="0" fillId="32" borderId="11" xfId="0" applyFont="1" applyFill="1" applyBorder="1" applyAlignment="1">
      <alignment wrapText="1"/>
    </xf>
    <xf numFmtId="0" fontId="0" fillId="0" borderId="23" xfId="0" applyFont="1" applyBorder="1" applyAlignment="1">
      <alignment horizontal="left"/>
    </xf>
    <xf numFmtId="4" fontId="0" fillId="32" borderId="24" xfId="0" applyNumberFormat="1" applyFont="1" applyFill="1" applyBorder="1" applyAlignment="1">
      <alignment shrinkToFit="1"/>
    </xf>
    <xf numFmtId="0" fontId="0" fillId="35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0" fillId="33" borderId="25" xfId="0" applyFont="1" applyFill="1" applyBorder="1" applyAlignment="1">
      <alignment wrapText="1"/>
    </xf>
    <xf numFmtId="0" fontId="0" fillId="35" borderId="25" xfId="0" applyFont="1" applyFill="1" applyBorder="1" applyAlignment="1">
      <alignment vertical="center" wrapText="1"/>
    </xf>
    <xf numFmtId="4" fontId="0" fillId="32" borderId="28" xfId="0" applyNumberFormat="1" applyFont="1" applyFill="1" applyBorder="1" applyAlignment="1">
      <alignment shrinkToFit="1"/>
    </xf>
    <xf numFmtId="0" fontId="0" fillId="35" borderId="22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 wrapText="1"/>
    </xf>
    <xf numFmtId="0" fontId="0" fillId="0" borderId="29" xfId="0" applyFont="1" applyBorder="1" applyAlignment="1" quotePrefix="1">
      <alignment vertical="center" wrapText="1"/>
    </xf>
    <xf numFmtId="0" fontId="0" fillId="0" borderId="11" xfId="0" applyFont="1" applyBorder="1" applyAlignment="1" quotePrefix="1">
      <alignment vertical="center" wrapText="1"/>
    </xf>
    <xf numFmtId="0" fontId="0" fillId="33" borderId="11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55" fillId="29" borderId="0" xfId="0" applyFont="1" applyFill="1" applyAlignment="1" applyProtection="1">
      <alignment horizontal="center" vertical="center" wrapText="1"/>
      <protection locked="0"/>
    </xf>
    <xf numFmtId="4" fontId="29" fillId="29" borderId="1" xfId="54" applyNumberFormat="1" applyFont="1" applyAlignment="1" applyProtection="1">
      <alignment horizontal="center" shrinkToFit="1"/>
      <protection locked="0"/>
    </xf>
    <xf numFmtId="4" fontId="0" fillId="29" borderId="1" xfId="54" applyNumberFormat="1" applyFont="1" applyAlignment="1" applyProtection="1">
      <alignment horizontal="center" shrinkToFit="1"/>
      <protection locked="0"/>
    </xf>
    <xf numFmtId="4" fontId="29" fillId="29" borderId="1" xfId="54" applyNumberFormat="1" applyFont="1" applyAlignment="1" applyProtection="1">
      <alignment shrinkToFit="1"/>
      <protection locked="0"/>
    </xf>
    <xf numFmtId="10" fontId="55" fillId="29" borderId="0" xfId="0" applyNumberFormat="1" applyFont="1" applyFill="1" applyAlignment="1" applyProtection="1">
      <alignment vertical="center" wrapText="1"/>
      <protection locked="0"/>
    </xf>
    <xf numFmtId="0" fontId="0" fillId="32" borderId="11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185" fontId="54" fillId="33" borderId="17" xfId="0" applyNumberFormat="1" applyFont="1" applyFill="1" applyBorder="1" applyAlignment="1">
      <alignment horizontal="center" shrinkToFit="1"/>
    </xf>
    <xf numFmtId="4" fontId="54" fillId="33" borderId="30" xfId="0" applyNumberFormat="1" applyFont="1" applyFill="1" applyBorder="1" applyAlignment="1">
      <alignment horizontal="center" shrinkToFit="1"/>
    </xf>
    <xf numFmtId="0" fontId="0" fillId="35" borderId="2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9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57150</xdr:rowOff>
    </xdr:from>
    <xdr:to>
      <xdr:col>3</xdr:col>
      <xdr:colOff>238125</xdr:colOff>
      <xdr:row>4</xdr:row>
      <xdr:rowOff>238125</xdr:rowOff>
    </xdr:to>
    <xdr:pic macro="[0]!Button2_Click">
      <xdr:nvPicPr>
        <xdr:cNvPr id="1" name="FAQ_2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2954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47625</xdr:rowOff>
    </xdr:from>
    <xdr:to>
      <xdr:col>5</xdr:col>
      <xdr:colOff>581025</xdr:colOff>
      <xdr:row>7</xdr:row>
      <xdr:rowOff>152400</xdr:rowOff>
    </xdr:to>
    <xdr:sp>
      <xdr:nvSpPr>
        <xdr:cNvPr id="2" name="Comment 2"/>
        <xdr:cNvSpPr>
          <a:spLocks/>
        </xdr:cNvSpPr>
      </xdr:nvSpPr>
      <xdr:spPr>
        <a:xfrm>
          <a:off x="2533650" y="1866900"/>
          <a:ext cx="3343275" cy="447675"/>
        </a:xfrm>
        <a:prstGeom prst="wedgeRoundRectCallout">
          <a:avLst>
            <a:gd name="adj1" fmla="val -55856"/>
            <a:gd name="adj2" fmla="val -44648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broj godina za koje ste u Analizi troškova i koristi radili prognoze</a:t>
          </a:r>
        </a:p>
      </xdr:txBody>
    </xdr:sp>
    <xdr:clientData/>
  </xdr:twoCellAnchor>
  <xdr:oneCellAnchor>
    <xdr:from>
      <xdr:col>0</xdr:col>
      <xdr:colOff>95250</xdr:colOff>
      <xdr:row>2</xdr:row>
      <xdr:rowOff>9525</xdr:rowOff>
    </xdr:from>
    <xdr:ext cx="2533650" cy="438150"/>
    <xdr:sp>
      <xdr:nvSpPr>
        <xdr:cNvPr id="3" name="Comment 1"/>
        <xdr:cNvSpPr>
          <a:spLocks/>
        </xdr:cNvSpPr>
      </xdr:nvSpPr>
      <xdr:spPr>
        <a:xfrm>
          <a:off x="95250" y="704850"/>
          <a:ext cx="2533650" cy="438150"/>
        </a:xfrm>
        <a:prstGeom prst="wedgeRoundRectCallout">
          <a:avLst>
            <a:gd name="adj1" fmla="val 36592"/>
            <a:gd name="adj2" fmla="val -83175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naziv projekta koji ste naveli u prijavnom obrascu Opći A. dio  / Opće informacije o projektu / Naziv projekta </a:t>
          </a:r>
        </a:p>
      </xdr:txBody>
    </xdr:sp>
    <xdr:clientData/>
  </xdr:oneCellAnchor>
  <xdr:twoCellAnchor>
    <xdr:from>
      <xdr:col>1</xdr:col>
      <xdr:colOff>9525</xdr:colOff>
      <xdr:row>19</xdr:row>
      <xdr:rowOff>9525</xdr:rowOff>
    </xdr:from>
    <xdr:to>
      <xdr:col>1</xdr:col>
      <xdr:colOff>1876425</xdr:colOff>
      <xdr:row>25</xdr:row>
      <xdr:rowOff>66675</xdr:rowOff>
    </xdr:to>
    <xdr:sp>
      <xdr:nvSpPr>
        <xdr:cNvPr id="4" name="Comment 4"/>
        <xdr:cNvSpPr>
          <a:spLocks/>
        </xdr:cNvSpPr>
      </xdr:nvSpPr>
      <xdr:spPr>
        <a:xfrm>
          <a:off x="200025" y="4772025"/>
          <a:ext cx="1866900" cy="1200150"/>
        </a:xfrm>
        <a:prstGeom prst="wedgeRoundRectCallout">
          <a:avLst>
            <a:gd name="adj1" fmla="val 49273"/>
            <a:gd name="adj2" fmla="val -59740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prihvatljivih troškova projekta za svaku stavku  proračuna. Ukupan iznos prihvatljivih troškova treba odgovarati iznosu navedenom u prijavnom obrascu Opći A. dio / 1. Ukupno prihvatljivi troškovi </a:t>
          </a:r>
        </a:p>
      </xdr:txBody>
    </xdr:sp>
    <xdr:clientData/>
  </xdr:twoCellAnchor>
  <xdr:twoCellAnchor>
    <xdr:from>
      <xdr:col>0</xdr:col>
      <xdr:colOff>180975</xdr:colOff>
      <xdr:row>33</xdr:row>
      <xdr:rowOff>114300</xdr:rowOff>
    </xdr:from>
    <xdr:to>
      <xdr:col>1</xdr:col>
      <xdr:colOff>1914525</xdr:colOff>
      <xdr:row>40</xdr:row>
      <xdr:rowOff>114300</xdr:rowOff>
    </xdr:to>
    <xdr:sp>
      <xdr:nvSpPr>
        <xdr:cNvPr id="5" name="Comment 5"/>
        <xdr:cNvSpPr>
          <a:spLocks/>
        </xdr:cNvSpPr>
      </xdr:nvSpPr>
      <xdr:spPr>
        <a:xfrm>
          <a:off x="180975" y="7772400"/>
          <a:ext cx="1924050" cy="1133475"/>
        </a:xfrm>
        <a:prstGeom prst="wedgeRoundRectCallout">
          <a:avLst>
            <a:gd name="adj1" fmla="val 46351"/>
            <a:gd name="adj2" fmla="val -5615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neprihvatljivih troškova projekta za svaku stavku proračuna.  Ukupan iznos neprihvatljivih troškova treba odgovarati iznosu navedenom u prijavnom obrascu Opći A. dio. / 2. Neprihvatljivi troškovi </a:t>
          </a:r>
        </a:p>
      </xdr:txBody>
    </xdr:sp>
    <xdr:clientData/>
  </xdr:twoCellAnchor>
  <xdr:twoCellAnchor>
    <xdr:from>
      <xdr:col>1</xdr:col>
      <xdr:colOff>19050</xdr:colOff>
      <xdr:row>50</xdr:row>
      <xdr:rowOff>95250</xdr:rowOff>
    </xdr:from>
    <xdr:to>
      <xdr:col>1</xdr:col>
      <xdr:colOff>1895475</xdr:colOff>
      <xdr:row>52</xdr:row>
      <xdr:rowOff>304800</xdr:rowOff>
    </xdr:to>
    <xdr:sp>
      <xdr:nvSpPr>
        <xdr:cNvPr id="6" name="Comment 6"/>
        <xdr:cNvSpPr>
          <a:spLocks/>
        </xdr:cNvSpPr>
      </xdr:nvSpPr>
      <xdr:spPr>
        <a:xfrm>
          <a:off x="209550" y="10791825"/>
          <a:ext cx="1866900" cy="866775"/>
        </a:xfrm>
        <a:prstGeom prst="wedgeRoundRectCallout">
          <a:avLst>
            <a:gd name="adj1" fmla="val 44185"/>
            <a:gd name="adj2" fmla="val -57740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planiranih prihoda iz točke 5. Financijska analiza Studije izvedivosti.  Planirane prihode rasporedite po ponuđenim kategorijama prihoda.  </a:t>
          </a:r>
        </a:p>
      </xdr:txBody>
    </xdr:sp>
    <xdr:clientData/>
  </xdr:twoCellAnchor>
  <xdr:twoCellAnchor>
    <xdr:from>
      <xdr:col>0</xdr:col>
      <xdr:colOff>171450</xdr:colOff>
      <xdr:row>0</xdr:row>
      <xdr:rowOff>114300</xdr:rowOff>
    </xdr:from>
    <xdr:to>
      <xdr:col>1</xdr:col>
      <xdr:colOff>1914525</xdr:colOff>
      <xdr:row>1</xdr:row>
      <xdr:rowOff>352425</xdr:rowOff>
    </xdr:to>
    <xdr:sp>
      <xdr:nvSpPr>
        <xdr:cNvPr id="7" name="Button 1"/>
        <xdr:cNvSpPr>
          <a:spLocks/>
        </xdr:cNvSpPr>
      </xdr:nvSpPr>
      <xdr:spPr>
        <a:xfrm>
          <a:off x="171450" y="114300"/>
          <a:ext cx="1933575" cy="3714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1. Naziv projekta
</a:t>
          </a:r>
        </a:p>
      </xdr:txBody>
    </xdr:sp>
    <xdr:clientData/>
  </xdr:twoCellAnchor>
  <xdr:twoCellAnchor>
    <xdr:from>
      <xdr:col>1</xdr:col>
      <xdr:colOff>0</xdr:colOff>
      <xdr:row>3</xdr:row>
      <xdr:rowOff>66675</xdr:rowOff>
    </xdr:from>
    <xdr:to>
      <xdr:col>1</xdr:col>
      <xdr:colOff>1914525</xdr:colOff>
      <xdr:row>5</xdr:row>
      <xdr:rowOff>0</xdr:rowOff>
    </xdr:to>
    <xdr:sp>
      <xdr:nvSpPr>
        <xdr:cNvPr id="8" name="Button 2"/>
        <xdr:cNvSpPr>
          <a:spLocks/>
        </xdr:cNvSpPr>
      </xdr:nvSpPr>
      <xdr:spPr>
        <a:xfrm>
          <a:off x="190500" y="1304925"/>
          <a:ext cx="1914525" cy="5143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2. Referentno razdoblje
</a:t>
          </a:r>
        </a:p>
      </xdr:txBody>
    </xdr:sp>
    <xdr:clientData/>
  </xdr:twoCellAnchor>
  <xdr:oneCellAnchor>
    <xdr:from>
      <xdr:col>1</xdr:col>
      <xdr:colOff>19050</xdr:colOff>
      <xdr:row>16</xdr:row>
      <xdr:rowOff>9525</xdr:rowOff>
    </xdr:from>
    <xdr:ext cx="1590675" cy="495300"/>
    <xdr:sp>
      <xdr:nvSpPr>
        <xdr:cNvPr id="9" name="Button 4"/>
        <xdr:cNvSpPr>
          <a:spLocks/>
        </xdr:cNvSpPr>
      </xdr:nvSpPr>
      <xdr:spPr>
        <a:xfrm>
          <a:off x="209550" y="4019550"/>
          <a:ext cx="1590675" cy="4953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4. Prihvatljivi tro</a:t>
          </a:r>
          <a:r>
            <a:rPr lang="en-US" cap="none" sz="1400" b="0" i="0" u="none" baseline="0">
              <a:solidFill>
                <a:srgbClr val="003366"/>
              </a:solidFill>
            </a:rPr>
            <a:t>škovi</a:t>
          </a:r>
          <a:r>
            <a:rPr lang="en-US" cap="none" sz="1400" b="0" i="0" u="none" baseline="0">
              <a:solidFill>
                <a:srgbClr val="003366"/>
              </a:solidFill>
            </a:rPr>
            <a:t>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oneCellAnchor>
    <xdr:from>
      <xdr:col>0</xdr:col>
      <xdr:colOff>171450</xdr:colOff>
      <xdr:row>31</xdr:row>
      <xdr:rowOff>38100</xdr:rowOff>
    </xdr:from>
    <xdr:ext cx="1581150" cy="552450"/>
    <xdr:sp>
      <xdr:nvSpPr>
        <xdr:cNvPr id="10" name="Button 5"/>
        <xdr:cNvSpPr>
          <a:spLocks/>
        </xdr:cNvSpPr>
      </xdr:nvSpPr>
      <xdr:spPr>
        <a:xfrm>
          <a:off x="171450" y="6915150"/>
          <a:ext cx="1581150" cy="5524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5. </a:t>
          </a:r>
          <a:r>
            <a:rPr lang="en-US" cap="none" sz="1400" b="0" i="0" u="none" baseline="0">
              <a:solidFill>
                <a:srgbClr val="003366"/>
              </a:solidFill>
            </a:rPr>
            <a:t>Neprihvatljivi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twoCellAnchor>
    <xdr:from>
      <xdr:col>1</xdr:col>
      <xdr:colOff>19050</xdr:colOff>
      <xdr:row>8</xdr:row>
      <xdr:rowOff>38100</xdr:rowOff>
    </xdr:from>
    <xdr:to>
      <xdr:col>1</xdr:col>
      <xdr:colOff>1914525</xdr:colOff>
      <xdr:row>10</xdr:row>
      <xdr:rowOff>180975</xdr:rowOff>
    </xdr:to>
    <xdr:sp>
      <xdr:nvSpPr>
        <xdr:cNvPr id="11" name="Button 3"/>
        <xdr:cNvSpPr>
          <a:spLocks/>
        </xdr:cNvSpPr>
      </xdr:nvSpPr>
      <xdr:spPr>
        <a:xfrm>
          <a:off x="209550" y="2371725"/>
          <a:ext cx="1895475" cy="6858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3. Razdoblje provedbe projekta
</a:t>
          </a:r>
        </a:p>
      </xdr:txBody>
    </xdr:sp>
    <xdr:clientData/>
  </xdr:twoCellAnchor>
  <xdr:twoCellAnchor>
    <xdr:from>
      <xdr:col>3</xdr:col>
      <xdr:colOff>400050</xdr:colOff>
      <xdr:row>11</xdr:row>
      <xdr:rowOff>47625</xdr:rowOff>
    </xdr:from>
    <xdr:to>
      <xdr:col>5</xdr:col>
      <xdr:colOff>552450</xdr:colOff>
      <xdr:row>14</xdr:row>
      <xdr:rowOff>152400</xdr:rowOff>
    </xdr:to>
    <xdr:sp>
      <xdr:nvSpPr>
        <xdr:cNvPr id="12" name="Comment 3"/>
        <xdr:cNvSpPr>
          <a:spLocks/>
        </xdr:cNvSpPr>
      </xdr:nvSpPr>
      <xdr:spPr>
        <a:xfrm>
          <a:off x="2714625" y="3124200"/>
          <a:ext cx="3133725" cy="657225"/>
        </a:xfrm>
        <a:prstGeom prst="wedgeRoundRectCallout">
          <a:avLst>
            <a:gd name="adj1" fmla="val -60518"/>
            <a:gd name="adj2" fmla="val -6028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Navedite broj mjeseci potrebnih za provedbu projekta. Broj mjeseci treba odgovarati broju mjeseci navedenom u prijavnom obrascu Opći A. dio. / Raspored provedbe projekta </a:t>
          </a:r>
        </a:p>
      </xdr:txBody>
    </xdr:sp>
    <xdr:clientData/>
  </xdr:twoCellAnchor>
  <xdr:twoCellAnchor>
    <xdr:from>
      <xdr:col>0</xdr:col>
      <xdr:colOff>171450</xdr:colOff>
      <xdr:row>48</xdr:row>
      <xdr:rowOff>9525</xdr:rowOff>
    </xdr:from>
    <xdr:to>
      <xdr:col>1</xdr:col>
      <xdr:colOff>1571625</xdr:colOff>
      <xdr:row>49</xdr:row>
      <xdr:rowOff>352425</xdr:rowOff>
    </xdr:to>
    <xdr:sp>
      <xdr:nvSpPr>
        <xdr:cNvPr id="13" name="Button 6"/>
        <xdr:cNvSpPr>
          <a:spLocks/>
        </xdr:cNvSpPr>
      </xdr:nvSpPr>
      <xdr:spPr>
        <a:xfrm>
          <a:off x="171450" y="10096500"/>
          <a:ext cx="1590675" cy="50482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6. Pr</a:t>
          </a:r>
          <a:r>
            <a:rPr lang="en-US" cap="none" sz="1400" b="0" i="0" u="none" baseline="0">
              <a:solidFill>
                <a:srgbClr val="003366"/>
              </a:solidFill>
            </a:rPr>
            <a:t>ihodi</a:t>
          </a:r>
          <a:r>
            <a:rPr lang="en-US" cap="none" sz="1400" b="0" i="0" u="none" baseline="0">
              <a:solidFill>
                <a:srgbClr val="003366"/>
              </a:solidFill>
            </a:rPr>
            <a:t> </a:t>
          </a:r>
          <a:r>
            <a:rPr lang="en-US" cap="none" sz="1400" b="0" i="0" u="none" baseline="0">
              <a:solidFill>
                <a:srgbClr val="003366"/>
              </a:solidFill>
            </a:rPr>
            <a:t>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1552575</xdr:colOff>
      <xdr:row>61</xdr:row>
      <xdr:rowOff>381000</xdr:rowOff>
    </xdr:to>
    <xdr:sp>
      <xdr:nvSpPr>
        <xdr:cNvPr id="14" name="Button 7"/>
        <xdr:cNvSpPr>
          <a:spLocks/>
        </xdr:cNvSpPr>
      </xdr:nvSpPr>
      <xdr:spPr>
        <a:xfrm>
          <a:off x="190500" y="13230225"/>
          <a:ext cx="1552575" cy="5143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7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Operativni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62</xdr:row>
      <xdr:rowOff>85725</xdr:rowOff>
    </xdr:from>
    <xdr:to>
      <xdr:col>2</xdr:col>
      <xdr:colOff>95250</xdr:colOff>
      <xdr:row>68</xdr:row>
      <xdr:rowOff>104775</xdr:rowOff>
    </xdr:to>
    <xdr:sp>
      <xdr:nvSpPr>
        <xdr:cNvPr id="15" name="Comment 7"/>
        <xdr:cNvSpPr>
          <a:spLocks/>
        </xdr:cNvSpPr>
      </xdr:nvSpPr>
      <xdr:spPr>
        <a:xfrm>
          <a:off x="190500" y="13887450"/>
          <a:ext cx="2038350" cy="990600"/>
        </a:xfrm>
        <a:prstGeom prst="wedgeRoundRectCallout">
          <a:avLst>
            <a:gd name="adj1" fmla="val 37171"/>
            <a:gd name="adj2" fmla="val -53981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planiranih operativnih troškova projekta iz točke 5. Financijska analiza Studije izvedivosti. Planirane operativne troškove rasporedite po ponuđenim kategorijama operativnih troškova</a:t>
          </a:r>
        </a:p>
      </xdr:txBody>
    </xdr:sp>
    <xdr:clientData/>
  </xdr:twoCellAnchor>
  <xdr:twoCellAnchor>
    <xdr:from>
      <xdr:col>1</xdr:col>
      <xdr:colOff>0</xdr:colOff>
      <xdr:row>72</xdr:row>
      <xdr:rowOff>28575</xdr:rowOff>
    </xdr:from>
    <xdr:to>
      <xdr:col>1</xdr:col>
      <xdr:colOff>1533525</xdr:colOff>
      <xdr:row>73</xdr:row>
      <xdr:rowOff>161925</xdr:rowOff>
    </xdr:to>
    <xdr:sp>
      <xdr:nvSpPr>
        <xdr:cNvPr id="16" name="Button 8"/>
        <xdr:cNvSpPr>
          <a:spLocks/>
        </xdr:cNvSpPr>
      </xdr:nvSpPr>
      <xdr:spPr>
        <a:xfrm>
          <a:off x="190500" y="15449550"/>
          <a:ext cx="1533525" cy="6762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8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Ostatak vrijednosti ulaganja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73</xdr:row>
      <xdr:rowOff>266700</xdr:rowOff>
    </xdr:from>
    <xdr:to>
      <xdr:col>1</xdr:col>
      <xdr:colOff>1876425</xdr:colOff>
      <xdr:row>77</xdr:row>
      <xdr:rowOff>76200</xdr:rowOff>
    </xdr:to>
    <xdr:sp>
      <xdr:nvSpPr>
        <xdr:cNvPr id="17" name="Comment 8"/>
        <xdr:cNvSpPr>
          <a:spLocks/>
        </xdr:cNvSpPr>
      </xdr:nvSpPr>
      <xdr:spPr>
        <a:xfrm>
          <a:off x="238125" y="16230600"/>
          <a:ext cx="1828800" cy="714375"/>
        </a:xfrm>
        <a:prstGeom prst="wedgeRoundRectCallout">
          <a:avLst>
            <a:gd name="adj1" fmla="val 41587"/>
            <a:gd name="adj2" fmla="val -60694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ostatak vrijednosti ulaganja na kraju referentnog razdoblja za svaku stavku proračuna neovisno o njenoj prihvatljivosti</a:t>
          </a:r>
        </a:p>
      </xdr:txBody>
    </xdr:sp>
    <xdr:clientData/>
  </xdr:twoCellAnchor>
  <xdr:twoCellAnchor>
    <xdr:from>
      <xdr:col>1</xdr:col>
      <xdr:colOff>47625</xdr:colOff>
      <xdr:row>89</xdr:row>
      <xdr:rowOff>47625</xdr:rowOff>
    </xdr:from>
    <xdr:to>
      <xdr:col>1</xdr:col>
      <xdr:colOff>1495425</xdr:colOff>
      <xdr:row>90</xdr:row>
      <xdr:rowOff>161925</xdr:rowOff>
    </xdr:to>
    <xdr:sp>
      <xdr:nvSpPr>
        <xdr:cNvPr id="18" name="Button 10"/>
        <xdr:cNvSpPr>
          <a:spLocks/>
        </xdr:cNvSpPr>
      </xdr:nvSpPr>
      <xdr:spPr>
        <a:xfrm rot="10800000" flipV="1">
          <a:off x="238125" y="19030950"/>
          <a:ext cx="1457325" cy="4476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10. </a:t>
          </a:r>
          <a:r>
            <a:rPr lang="en-US" cap="none" sz="1400" b="0" i="0" u="none" baseline="0">
              <a:solidFill>
                <a:srgbClr val="003366"/>
              </a:solidFill>
            </a:rPr>
            <a:t>Izračun financijskog jaza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1438275</xdr:colOff>
      <xdr:row>84</xdr:row>
      <xdr:rowOff>133350</xdr:rowOff>
    </xdr:to>
    <xdr:sp>
      <xdr:nvSpPr>
        <xdr:cNvPr id="19" name="Button 9"/>
        <xdr:cNvSpPr>
          <a:spLocks/>
        </xdr:cNvSpPr>
      </xdr:nvSpPr>
      <xdr:spPr>
        <a:xfrm>
          <a:off x="190500" y="17811750"/>
          <a:ext cx="1438275" cy="4857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9. </a:t>
          </a:r>
          <a:r>
            <a:rPr lang="en-US" cap="none" sz="1400" b="0" i="0" u="none" baseline="0">
              <a:solidFill>
                <a:srgbClr val="003366"/>
              </a:solidFill>
            </a:rPr>
            <a:t>Stopa</a:t>
          </a:r>
          <a:r>
            <a:rPr lang="en-US" cap="none" sz="1400" b="0" i="0" u="none" baseline="0">
              <a:solidFill>
                <a:srgbClr val="003366"/>
              </a:solidFill>
            </a:rPr>
            <a:t> sufinanciranja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83</xdr:row>
      <xdr:rowOff>104775</xdr:rowOff>
    </xdr:from>
    <xdr:to>
      <xdr:col>5</xdr:col>
      <xdr:colOff>171450</xdr:colOff>
      <xdr:row>87</xdr:row>
      <xdr:rowOff>104775</xdr:rowOff>
    </xdr:to>
    <xdr:sp>
      <xdr:nvSpPr>
        <xdr:cNvPr id="20" name="Comment 9"/>
        <xdr:cNvSpPr>
          <a:spLocks/>
        </xdr:cNvSpPr>
      </xdr:nvSpPr>
      <xdr:spPr>
        <a:xfrm>
          <a:off x="2457450" y="18107025"/>
          <a:ext cx="3009900" cy="647700"/>
        </a:xfrm>
        <a:prstGeom prst="wedgeRoundRectCallout">
          <a:avLst>
            <a:gd name="adj1" fmla="val -57939"/>
            <a:gd name="adj2" fmla="val -42879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stopu sufinanciranja korištenu za izračun darovnice, navedenu u prijavnom obrascu Opći A. dio / Izvor financiranja neprihvatljivih troškova projekta  </a:t>
          </a:r>
        </a:p>
      </xdr:txBody>
    </xdr:sp>
    <xdr:clientData/>
  </xdr:twoCellAnchor>
  <xdr:twoCellAnchor>
    <xdr:from>
      <xdr:col>4</xdr:col>
      <xdr:colOff>1524000</xdr:colOff>
      <xdr:row>2</xdr:row>
      <xdr:rowOff>28575</xdr:rowOff>
    </xdr:from>
    <xdr:to>
      <xdr:col>5</xdr:col>
      <xdr:colOff>638175</xdr:colOff>
      <xdr:row>2</xdr:row>
      <xdr:rowOff>438150</xdr:rowOff>
    </xdr:to>
    <xdr:sp macro="[0]!Print_view_DB">
      <xdr:nvSpPr>
        <xdr:cNvPr id="21" name="Button 11"/>
        <xdr:cNvSpPr>
          <a:spLocks/>
        </xdr:cNvSpPr>
      </xdr:nvSpPr>
      <xdr:spPr>
        <a:xfrm>
          <a:off x="4638675" y="723900"/>
          <a:ext cx="1295400" cy="4095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ISPIS</a:t>
          </a:r>
        </a:p>
      </xdr:txBody>
    </xdr:sp>
    <xdr:clientData/>
  </xdr:twoCellAnchor>
  <xdr:twoCellAnchor>
    <xdr:from>
      <xdr:col>4</xdr:col>
      <xdr:colOff>57150</xdr:colOff>
      <xdr:row>2</xdr:row>
      <xdr:rowOff>28575</xdr:rowOff>
    </xdr:from>
    <xdr:to>
      <xdr:col>4</xdr:col>
      <xdr:colOff>1438275</xdr:colOff>
      <xdr:row>2</xdr:row>
      <xdr:rowOff>447675</xdr:rowOff>
    </xdr:to>
    <xdr:sp macro="[0]!Default_view_DB">
      <xdr:nvSpPr>
        <xdr:cNvPr id="22" name="Button 11"/>
        <xdr:cNvSpPr>
          <a:spLocks/>
        </xdr:cNvSpPr>
      </xdr:nvSpPr>
      <xdr:spPr>
        <a:xfrm>
          <a:off x="3171825" y="723900"/>
          <a:ext cx="1381125" cy="4191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ZADANI</a:t>
          </a:r>
          <a:r>
            <a:rPr lang="en-US" cap="none" sz="1400" b="0" i="0" u="none" baseline="0">
              <a:solidFill>
                <a:srgbClr val="003366"/>
              </a:solidFill>
            </a:rPr>
            <a:t> PREGLED</a:t>
          </a:r>
        </a:p>
      </xdr:txBody>
    </xdr:sp>
    <xdr:clientData/>
  </xdr:twoCellAnchor>
  <xdr:twoCellAnchor editAs="oneCell">
    <xdr:from>
      <xdr:col>2</xdr:col>
      <xdr:colOff>85725</xdr:colOff>
      <xdr:row>1</xdr:row>
      <xdr:rowOff>9525</xdr:rowOff>
    </xdr:from>
    <xdr:to>
      <xdr:col>3</xdr:col>
      <xdr:colOff>266700</xdr:colOff>
      <xdr:row>1</xdr:row>
      <xdr:rowOff>371475</xdr:rowOff>
    </xdr:to>
    <xdr:pic macro="[0]!Button1_Click">
      <xdr:nvPicPr>
        <xdr:cNvPr id="23" name="FAQ_1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9525</xdr:rowOff>
    </xdr:from>
    <xdr:to>
      <xdr:col>3</xdr:col>
      <xdr:colOff>266700</xdr:colOff>
      <xdr:row>1</xdr:row>
      <xdr:rowOff>371475</xdr:rowOff>
    </xdr:to>
    <xdr:pic macro="[0]!Button1_Click">
      <xdr:nvPicPr>
        <xdr:cNvPr id="24" name="FAQ_1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2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66675</xdr:rowOff>
    </xdr:from>
    <xdr:to>
      <xdr:col>3</xdr:col>
      <xdr:colOff>238125</xdr:colOff>
      <xdr:row>4</xdr:row>
      <xdr:rowOff>247650</xdr:rowOff>
    </xdr:to>
    <xdr:pic macro="[0]!Button2_Click">
      <xdr:nvPicPr>
        <xdr:cNvPr id="25" name="FAQ_2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3049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3</xdr:col>
      <xdr:colOff>228600</xdr:colOff>
      <xdr:row>9</xdr:row>
      <xdr:rowOff>219075</xdr:rowOff>
    </xdr:to>
    <xdr:pic macro="[0]!Button3_Click">
      <xdr:nvPicPr>
        <xdr:cNvPr id="26" name="FAQ_3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381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3</xdr:col>
      <xdr:colOff>228600</xdr:colOff>
      <xdr:row>9</xdr:row>
      <xdr:rowOff>219075</xdr:rowOff>
    </xdr:to>
    <xdr:pic macro="[0]!Button3_Click">
      <xdr:nvPicPr>
        <xdr:cNvPr id="27" name="FAQ_3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381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16</xdr:row>
      <xdr:rowOff>57150</xdr:rowOff>
    </xdr:from>
    <xdr:to>
      <xdr:col>2</xdr:col>
      <xdr:colOff>114300</xdr:colOff>
      <xdr:row>17</xdr:row>
      <xdr:rowOff>180975</xdr:rowOff>
    </xdr:to>
    <xdr:pic macro="[0]!Button4_Click">
      <xdr:nvPicPr>
        <xdr:cNvPr id="28" name="FAQ_4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0671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16</xdr:row>
      <xdr:rowOff>57150</xdr:rowOff>
    </xdr:from>
    <xdr:to>
      <xdr:col>2</xdr:col>
      <xdr:colOff>114300</xdr:colOff>
      <xdr:row>17</xdr:row>
      <xdr:rowOff>180975</xdr:rowOff>
    </xdr:to>
    <xdr:pic macro="[0]!Button4_Click">
      <xdr:nvPicPr>
        <xdr:cNvPr id="29" name="FAQ_4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0671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31</xdr:row>
      <xdr:rowOff>28575</xdr:rowOff>
    </xdr:from>
    <xdr:to>
      <xdr:col>2</xdr:col>
      <xdr:colOff>76200</xdr:colOff>
      <xdr:row>32</xdr:row>
      <xdr:rowOff>228600</xdr:rowOff>
    </xdr:to>
    <xdr:pic macro="[0]!Button5_Click">
      <xdr:nvPicPr>
        <xdr:cNvPr id="30" name="FAQ_5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905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31</xdr:row>
      <xdr:rowOff>28575</xdr:rowOff>
    </xdr:from>
    <xdr:to>
      <xdr:col>2</xdr:col>
      <xdr:colOff>76200</xdr:colOff>
      <xdr:row>32</xdr:row>
      <xdr:rowOff>228600</xdr:rowOff>
    </xdr:to>
    <xdr:pic macro="[0]!Button5_Click">
      <xdr:nvPicPr>
        <xdr:cNvPr id="31" name="FAQ_5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905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48</xdr:row>
      <xdr:rowOff>57150</xdr:rowOff>
    </xdr:from>
    <xdr:to>
      <xdr:col>2</xdr:col>
      <xdr:colOff>76200</xdr:colOff>
      <xdr:row>49</xdr:row>
      <xdr:rowOff>257175</xdr:rowOff>
    </xdr:to>
    <xdr:pic macro="[0]!Button6_Click">
      <xdr:nvPicPr>
        <xdr:cNvPr id="32" name="FAQ_6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144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48</xdr:row>
      <xdr:rowOff>57150</xdr:rowOff>
    </xdr:from>
    <xdr:to>
      <xdr:col>2</xdr:col>
      <xdr:colOff>76200</xdr:colOff>
      <xdr:row>49</xdr:row>
      <xdr:rowOff>257175</xdr:rowOff>
    </xdr:to>
    <xdr:pic macro="[0]!Button6_Click">
      <xdr:nvPicPr>
        <xdr:cNvPr id="33" name="FAQ_6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0144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60</xdr:row>
      <xdr:rowOff>19050</xdr:rowOff>
    </xdr:from>
    <xdr:to>
      <xdr:col>2</xdr:col>
      <xdr:colOff>38100</xdr:colOff>
      <xdr:row>61</xdr:row>
      <xdr:rowOff>219075</xdr:rowOff>
    </xdr:to>
    <xdr:pic macro="[0]!Button7_Click">
      <xdr:nvPicPr>
        <xdr:cNvPr id="34" name="FAQ_7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32207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60</xdr:row>
      <xdr:rowOff>19050</xdr:rowOff>
    </xdr:from>
    <xdr:to>
      <xdr:col>2</xdr:col>
      <xdr:colOff>38100</xdr:colOff>
      <xdr:row>61</xdr:row>
      <xdr:rowOff>219075</xdr:rowOff>
    </xdr:to>
    <xdr:pic macro="[0]!Button7_Click">
      <xdr:nvPicPr>
        <xdr:cNvPr id="35" name="FAQ_7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32207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72</xdr:row>
      <xdr:rowOff>66675</xdr:rowOff>
    </xdr:from>
    <xdr:to>
      <xdr:col>2</xdr:col>
      <xdr:colOff>38100</xdr:colOff>
      <xdr:row>72</xdr:row>
      <xdr:rowOff>428625</xdr:rowOff>
    </xdr:to>
    <xdr:pic macro="[0]!Button8_Click">
      <xdr:nvPicPr>
        <xdr:cNvPr id="36" name="FAQ_82" descr="http://www.mathwarehouse.com/images/icons/question-mark-tin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5487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72</xdr:row>
      <xdr:rowOff>66675</xdr:rowOff>
    </xdr:from>
    <xdr:to>
      <xdr:col>2</xdr:col>
      <xdr:colOff>38100</xdr:colOff>
      <xdr:row>72</xdr:row>
      <xdr:rowOff>428625</xdr:rowOff>
    </xdr:to>
    <xdr:pic macro="[0]!Button8_Click">
      <xdr:nvPicPr>
        <xdr:cNvPr id="37" name="FAQ_8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5487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82</xdr:row>
      <xdr:rowOff>47625</xdr:rowOff>
    </xdr:from>
    <xdr:to>
      <xdr:col>1</xdr:col>
      <xdr:colOff>1905000</xdr:colOff>
      <xdr:row>84</xdr:row>
      <xdr:rowOff>57150</xdr:rowOff>
    </xdr:to>
    <xdr:pic macro="[0]!Button9_Click">
      <xdr:nvPicPr>
        <xdr:cNvPr id="38" name="FAQ_9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859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82</xdr:row>
      <xdr:rowOff>47625</xdr:rowOff>
    </xdr:from>
    <xdr:to>
      <xdr:col>1</xdr:col>
      <xdr:colOff>1905000</xdr:colOff>
      <xdr:row>84</xdr:row>
      <xdr:rowOff>57150</xdr:rowOff>
    </xdr:to>
    <xdr:pic macro="[0]!Button9_Click">
      <xdr:nvPicPr>
        <xdr:cNvPr id="39" name="FAQ_9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7859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L100"/>
  <sheetViews>
    <sheetView showGridLines="0" tabSelected="1" zoomScaleSheetLayoutView="74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6" sqref="F6"/>
    </sheetView>
  </sheetViews>
  <sheetFormatPr defaultColWidth="9.140625" defaultRowHeight="12.75"/>
  <cols>
    <col min="1" max="1" width="2.8515625" style="1" customWidth="1"/>
    <col min="2" max="2" width="29.140625" style="0" customWidth="1"/>
    <col min="3" max="3" width="2.7109375" style="1" customWidth="1"/>
    <col min="4" max="4" width="12.00390625" style="0" bestFit="1" customWidth="1"/>
    <col min="5" max="5" width="32.7109375" style="0" customWidth="1"/>
    <col min="6" max="6" width="12.00390625" style="6" customWidth="1"/>
    <col min="7" max="11" width="8.57421875" style="6" customWidth="1"/>
    <col min="12" max="12" width="10.7109375" style="6" customWidth="1"/>
    <col min="13" max="35" width="8.57421875" style="6" customWidth="1"/>
    <col min="36" max="36" width="8.57421875" style="0" customWidth="1"/>
  </cols>
  <sheetData>
    <row r="1" ht="10.5" customHeight="1">
      <c r="C1"/>
    </row>
    <row r="2" spans="2:13" ht="44.25" customHeight="1">
      <c r="B2" s="1"/>
      <c r="E2" s="76"/>
      <c r="F2" s="77"/>
      <c r="G2" s="77"/>
      <c r="H2" s="77"/>
      <c r="I2" s="77"/>
      <c r="J2" s="77"/>
      <c r="K2" s="24"/>
      <c r="L2" s="24"/>
      <c r="M2" s="24"/>
    </row>
    <row r="3" spans="2:13" ht="42.75" customHeight="1">
      <c r="B3" s="1"/>
      <c r="F3"/>
      <c r="G3"/>
      <c r="H3"/>
      <c r="I3"/>
      <c r="J3"/>
      <c r="K3" s="24"/>
      <c r="L3" s="24"/>
      <c r="M3" s="24"/>
    </row>
    <row r="4" spans="3:6" ht="14.25" customHeight="1">
      <c r="C4"/>
      <c r="F4" s="5"/>
    </row>
    <row r="5" spans="2:6" ht="31.5" customHeight="1">
      <c r="B5" s="1"/>
      <c r="E5" s="71" t="s">
        <v>58</v>
      </c>
      <c r="F5" s="61">
        <v>20</v>
      </c>
    </row>
    <row r="6" spans="2:6" ht="13.5">
      <c r="B6" s="1"/>
      <c r="E6" s="2"/>
      <c r="F6" s="5"/>
    </row>
    <row r="7" spans="2:6" ht="13.5">
      <c r="B7" s="1"/>
      <c r="E7" s="2"/>
      <c r="F7" s="5"/>
    </row>
    <row r="8" spans="2:6" ht="13.5">
      <c r="B8" s="1"/>
      <c r="E8" s="2"/>
      <c r="F8" s="5"/>
    </row>
    <row r="9" spans="3:6" ht="15">
      <c r="C9"/>
      <c r="E9" s="2"/>
      <c r="F9" s="5"/>
    </row>
    <row r="10" spans="3:6" ht="27.75" customHeight="1">
      <c r="C10"/>
      <c r="E10" s="72" t="s">
        <v>11</v>
      </c>
      <c r="F10" s="61">
        <v>24</v>
      </c>
    </row>
    <row r="11" spans="3:6" ht="15.75" customHeight="1">
      <c r="C11"/>
      <c r="F11" s="5"/>
    </row>
    <row r="12" spans="3:6" ht="13.5">
      <c r="C12"/>
      <c r="E12" s="2"/>
      <c r="F12" s="5"/>
    </row>
    <row r="13" spans="3:6" ht="15" customHeight="1">
      <c r="C13"/>
      <c r="E13" s="2"/>
      <c r="F13" s="5"/>
    </row>
    <row r="14" spans="3:6" ht="15" customHeight="1">
      <c r="C14"/>
      <c r="E14" s="2"/>
      <c r="F14" s="5"/>
    </row>
    <row r="15" spans="3:6" ht="15" customHeight="1">
      <c r="C15"/>
      <c r="E15" s="2"/>
      <c r="F15" s="5"/>
    </row>
    <row r="16" spans="2:36" ht="15" customHeight="1">
      <c r="B16" s="3"/>
      <c r="C16" s="3"/>
      <c r="E16" s="1"/>
      <c r="F16" s="7"/>
      <c r="M16"/>
      <c r="AJ16" s="6"/>
    </row>
    <row r="17" spans="3:36" ht="18.75" customHeight="1">
      <c r="C17"/>
      <c r="D17" s="86" t="s">
        <v>12</v>
      </c>
      <c r="E17" s="87"/>
      <c r="F17" s="45"/>
      <c r="G17" s="78" t="s">
        <v>35</v>
      </c>
      <c r="H17" s="79"/>
      <c r="I17" s="79"/>
      <c r="J17" s="79"/>
      <c r="K17" s="79"/>
      <c r="AJ17" s="6"/>
    </row>
    <row r="18" spans="3:36" ht="27.75" customHeight="1">
      <c r="C18"/>
      <c r="D18" s="86"/>
      <c r="E18" s="88"/>
      <c r="F18" s="43" t="s">
        <v>13</v>
      </c>
      <c r="G18" s="11">
        <v>1</v>
      </c>
      <c r="H18" s="11">
        <v>2</v>
      </c>
      <c r="I18" s="11">
        <v>3</v>
      </c>
      <c r="J18" s="11">
        <v>4</v>
      </c>
      <c r="K18" s="11">
        <v>5</v>
      </c>
      <c r="AJ18" s="6"/>
    </row>
    <row r="19" spans="2:36" ht="12.75">
      <c r="B19" s="1"/>
      <c r="D19" s="9">
        <f>1</f>
        <v>1</v>
      </c>
      <c r="E19" s="48" t="s">
        <v>14</v>
      </c>
      <c r="F19" s="47">
        <f>ROUND(SUM(G19:K19),2)</f>
        <v>0</v>
      </c>
      <c r="G19" s="63"/>
      <c r="H19" s="63"/>
      <c r="I19" s="63"/>
      <c r="J19" s="63"/>
      <c r="K19" s="63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AJ19" s="6"/>
    </row>
    <row r="20" spans="3:36" ht="12.75">
      <c r="C20"/>
      <c r="D20" s="9">
        <f>D19+1</f>
        <v>2</v>
      </c>
      <c r="E20" s="48" t="s">
        <v>15</v>
      </c>
      <c r="F20" s="47">
        <f aca="true" t="shared" si="0" ref="F20:F29">ROUND(SUM(G20:K20),2)</f>
        <v>0</v>
      </c>
      <c r="G20" s="63"/>
      <c r="H20" s="63"/>
      <c r="I20" s="63"/>
      <c r="J20" s="63"/>
      <c r="K20" s="63"/>
      <c r="L20" s="19"/>
      <c r="M20" s="19"/>
      <c r="N20"/>
      <c r="O20" s="19"/>
      <c r="P20" s="19"/>
      <c r="Q20" s="19"/>
      <c r="R20" s="19"/>
      <c r="S20" s="19"/>
      <c r="T20" s="19"/>
      <c r="U20" s="19"/>
      <c r="V20" s="19"/>
      <c r="W20" s="19"/>
      <c r="AJ20" s="6"/>
    </row>
    <row r="21" spans="3:36" ht="12.75">
      <c r="C21"/>
      <c r="D21" s="9">
        <f aca="true" t="shared" si="1" ref="D21:D29">D20+1</f>
        <v>3</v>
      </c>
      <c r="E21" s="49" t="s">
        <v>16</v>
      </c>
      <c r="F21" s="47">
        <f t="shared" si="0"/>
        <v>0</v>
      </c>
      <c r="G21" s="63"/>
      <c r="H21" s="63"/>
      <c r="I21" s="63"/>
      <c r="J21" s="63"/>
      <c r="K21" s="6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AJ21" s="6"/>
    </row>
    <row r="22" spans="3:36" ht="26.25">
      <c r="C22"/>
      <c r="D22" s="9">
        <f t="shared" si="1"/>
        <v>4</v>
      </c>
      <c r="E22" s="52" t="s">
        <v>17</v>
      </c>
      <c r="F22" s="47">
        <f t="shared" si="0"/>
        <v>0</v>
      </c>
      <c r="G22" s="63"/>
      <c r="H22" s="63"/>
      <c r="I22" s="63"/>
      <c r="J22" s="63"/>
      <c r="K22" s="63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AJ22" s="6"/>
    </row>
    <row r="23" spans="4:36" ht="12.75">
      <c r="D23" s="9">
        <f t="shared" si="1"/>
        <v>5</v>
      </c>
      <c r="E23" s="49" t="s">
        <v>18</v>
      </c>
      <c r="F23" s="47">
        <f t="shared" si="0"/>
        <v>0</v>
      </c>
      <c r="G23" s="62"/>
      <c r="H23" s="62"/>
      <c r="I23" s="62"/>
      <c r="J23" s="63"/>
      <c r="K23" s="6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AJ23" s="6"/>
    </row>
    <row r="24" spans="4:36" ht="12.75">
      <c r="D24" s="9">
        <f t="shared" si="1"/>
        <v>6</v>
      </c>
      <c r="E24" s="49" t="s">
        <v>19</v>
      </c>
      <c r="F24" s="47">
        <f t="shared" si="0"/>
        <v>0</v>
      </c>
      <c r="G24" s="63"/>
      <c r="H24" s="63"/>
      <c r="I24" s="63"/>
      <c r="J24" s="63"/>
      <c r="K24" s="6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AJ24" s="6"/>
    </row>
    <row r="25" spans="4:36" ht="12.75">
      <c r="D25" s="9">
        <f t="shared" si="1"/>
        <v>7</v>
      </c>
      <c r="E25" s="49" t="s">
        <v>20</v>
      </c>
      <c r="F25" s="47">
        <f t="shared" si="0"/>
        <v>0</v>
      </c>
      <c r="G25" s="63"/>
      <c r="H25" s="63"/>
      <c r="I25" s="63"/>
      <c r="J25" s="63"/>
      <c r="K25" s="6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AJ25" s="6"/>
    </row>
    <row r="26" spans="4:36" ht="12.75">
      <c r="D26" s="9">
        <f t="shared" si="1"/>
        <v>8</v>
      </c>
      <c r="E26" s="49" t="s">
        <v>21</v>
      </c>
      <c r="F26" s="47">
        <f t="shared" si="0"/>
        <v>0</v>
      </c>
      <c r="G26" s="63"/>
      <c r="H26" s="63"/>
      <c r="I26" s="63"/>
      <c r="J26" s="63"/>
      <c r="K26" s="6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AJ26" s="6"/>
    </row>
    <row r="27" spans="4:36" ht="12.75">
      <c r="D27" s="9">
        <f t="shared" si="1"/>
        <v>9</v>
      </c>
      <c r="E27" s="49" t="s">
        <v>22</v>
      </c>
      <c r="F27" s="47">
        <f t="shared" si="0"/>
        <v>0</v>
      </c>
      <c r="G27" s="63"/>
      <c r="H27" s="63"/>
      <c r="I27" s="63"/>
      <c r="J27" s="63"/>
      <c r="K27" s="6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AJ27" s="6"/>
    </row>
    <row r="28" spans="4:36" ht="12.75">
      <c r="D28" s="9">
        <f t="shared" si="1"/>
        <v>10</v>
      </c>
      <c r="E28" s="49" t="s">
        <v>23</v>
      </c>
      <c r="F28" s="47">
        <f t="shared" si="0"/>
        <v>0</v>
      </c>
      <c r="G28" s="63"/>
      <c r="H28" s="63"/>
      <c r="I28" s="63"/>
      <c r="J28" s="63"/>
      <c r="K28" s="6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AJ28" s="6"/>
    </row>
    <row r="29" spans="4:36" ht="12.75">
      <c r="D29" s="50">
        <f t="shared" si="1"/>
        <v>11</v>
      </c>
      <c r="E29" s="51" t="s">
        <v>24</v>
      </c>
      <c r="F29" s="47">
        <f t="shared" si="0"/>
        <v>0</v>
      </c>
      <c r="G29" s="63"/>
      <c r="H29" s="63"/>
      <c r="I29" s="63"/>
      <c r="J29" s="63"/>
      <c r="K29" s="6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AJ29" s="6"/>
    </row>
    <row r="30" spans="4:38" ht="12.75">
      <c r="D30" s="12" t="s">
        <v>0</v>
      </c>
      <c r="E30" s="8" t="s">
        <v>25</v>
      </c>
      <c r="F30" s="44">
        <f aca="true" t="shared" si="2" ref="F30:K30">ROUND(SUM(F19:F29),2)</f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AJ30" s="6"/>
      <c r="AK30" s="6"/>
      <c r="AL30" s="6"/>
    </row>
    <row r="31" spans="4:38" ht="12.75">
      <c r="D31" s="4"/>
      <c r="E31" s="1"/>
      <c r="F31" s="13"/>
      <c r="G31" s="13"/>
      <c r="H31" s="13"/>
      <c r="I31" s="13"/>
      <c r="J31" s="13"/>
      <c r="K31" s="13"/>
      <c r="L31" s="13"/>
      <c r="AJ31" s="6"/>
      <c r="AK31" s="6"/>
      <c r="AL31" s="6"/>
    </row>
    <row r="32" spans="4:38" ht="12.75" customHeight="1">
      <c r="D32" s="80" t="str">
        <f>D17</f>
        <v>Stavke proračuna projekta </v>
      </c>
      <c r="E32" s="81"/>
      <c r="F32" s="43"/>
      <c r="G32" s="78" t="s">
        <v>35</v>
      </c>
      <c r="H32" s="79"/>
      <c r="I32" s="79"/>
      <c r="J32" s="79"/>
      <c r="K32" s="79"/>
      <c r="L32" s="13"/>
      <c r="AJ32" s="6"/>
      <c r="AK32" s="6"/>
      <c r="AL32" s="6"/>
    </row>
    <row r="33" spans="4:38" ht="48.75" customHeight="1">
      <c r="D33" s="82"/>
      <c r="E33" s="83"/>
      <c r="F33" s="42" t="s">
        <v>13</v>
      </c>
      <c r="G33" s="11">
        <v>1</v>
      </c>
      <c r="H33" s="11">
        <v>2</v>
      </c>
      <c r="I33" s="11">
        <v>3</v>
      </c>
      <c r="J33" s="11">
        <v>4</v>
      </c>
      <c r="K33" s="11">
        <v>5</v>
      </c>
      <c r="L33"/>
      <c r="AJ33" s="6"/>
      <c r="AK33" s="6"/>
      <c r="AL33" s="6"/>
    </row>
    <row r="34" spans="4:38" ht="12.75" customHeight="1">
      <c r="D34" s="9">
        <f>1</f>
        <v>1</v>
      </c>
      <c r="E34" s="59" t="str">
        <f>E19</f>
        <v>Zemljište</v>
      </c>
      <c r="F34" s="47">
        <f>ROUND(SUM(G34:K34),2)</f>
        <v>0</v>
      </c>
      <c r="G34" s="62"/>
      <c r="H34" s="62"/>
      <c r="I34" s="62"/>
      <c r="J34" s="62"/>
      <c r="K34" s="62"/>
      <c r="L34"/>
      <c r="AJ34" s="6"/>
      <c r="AK34" s="6"/>
      <c r="AL34" s="6"/>
    </row>
    <row r="35" spans="4:38" ht="12.75" customHeight="1">
      <c r="D35" s="9">
        <f>D34+1</f>
        <v>2</v>
      </c>
      <c r="E35" s="59" t="str">
        <f aca="true" t="shared" si="3" ref="E35:E44">E20</f>
        <v>Nekretnine </v>
      </c>
      <c r="F35" s="47">
        <f aca="true" t="shared" si="4" ref="F35:F44">ROUND(SUM(G35:K35),2)</f>
        <v>0</v>
      </c>
      <c r="G35" s="62"/>
      <c r="H35" s="62"/>
      <c r="I35" s="62"/>
      <c r="J35" s="62"/>
      <c r="K35" s="62"/>
      <c r="L35"/>
      <c r="AJ35" s="6"/>
      <c r="AK35" s="6"/>
      <c r="AL35" s="6"/>
    </row>
    <row r="36" spans="4:38" ht="12.75" customHeight="1">
      <c r="D36" s="9">
        <f aca="true" t="shared" si="5" ref="D36:D44">D35+1</f>
        <v>3</v>
      </c>
      <c r="E36" s="59" t="str">
        <f t="shared" si="3"/>
        <v>Nematerijalna imovina </v>
      </c>
      <c r="F36" s="47">
        <f t="shared" si="4"/>
        <v>0</v>
      </c>
      <c r="G36" s="62"/>
      <c r="H36" s="62"/>
      <c r="I36" s="62"/>
      <c r="J36" s="62"/>
      <c r="K36" s="62"/>
      <c r="L36"/>
      <c r="AJ36" s="6"/>
      <c r="AK36" s="6"/>
      <c r="AL36" s="6"/>
    </row>
    <row r="37" spans="4:38" ht="12.75" customHeight="1">
      <c r="D37" s="9">
        <f t="shared" si="5"/>
        <v>4</v>
      </c>
      <c r="E37" s="59" t="str">
        <f t="shared" si="3"/>
        <v>Troškovi sudionika za nematerijalnu imovinu </v>
      </c>
      <c r="F37" s="47">
        <f t="shared" si="4"/>
        <v>0</v>
      </c>
      <c r="G37" s="62"/>
      <c r="H37" s="62"/>
      <c r="I37" s="62"/>
      <c r="J37" s="62"/>
      <c r="K37" s="62"/>
      <c r="L37"/>
      <c r="AJ37" s="6"/>
      <c r="AK37" s="6"/>
      <c r="AL37" s="6"/>
    </row>
    <row r="38" spans="4:38" ht="12.75" customHeight="1">
      <c r="D38" s="9">
        <f t="shared" si="5"/>
        <v>5</v>
      </c>
      <c r="E38" s="59" t="str">
        <f t="shared" si="3"/>
        <v>Izgradnja</v>
      </c>
      <c r="F38" s="47">
        <f t="shared" si="4"/>
        <v>0</v>
      </c>
      <c r="G38" s="62"/>
      <c r="H38" s="62"/>
      <c r="I38" s="62"/>
      <c r="J38" s="62"/>
      <c r="K38" s="62"/>
      <c r="L38"/>
      <c r="AJ38" s="6"/>
      <c r="AK38" s="6"/>
      <c r="AL38" s="6"/>
    </row>
    <row r="39" spans="4:38" ht="12.75" customHeight="1">
      <c r="D39" s="9">
        <f t="shared" si="5"/>
        <v>6</v>
      </c>
      <c r="E39" s="59" t="str">
        <f t="shared" si="3"/>
        <v>Oprema</v>
      </c>
      <c r="F39" s="47">
        <f t="shared" si="4"/>
        <v>0</v>
      </c>
      <c r="G39" s="62"/>
      <c r="H39" s="62"/>
      <c r="I39" s="62"/>
      <c r="J39" s="62"/>
      <c r="K39" s="62"/>
      <c r="L39"/>
      <c r="AJ39" s="6"/>
      <c r="AK39" s="6"/>
      <c r="AL39" s="6"/>
    </row>
    <row r="40" spans="4:38" ht="12.75" customHeight="1">
      <c r="D40" s="9">
        <f t="shared" si="5"/>
        <v>7</v>
      </c>
      <c r="E40" s="59" t="str">
        <f t="shared" si="3"/>
        <v>Promidžba i vidljivost  </v>
      </c>
      <c r="F40" s="47">
        <f t="shared" si="4"/>
        <v>0</v>
      </c>
      <c r="G40" s="62"/>
      <c r="H40" s="62"/>
      <c r="I40" s="62"/>
      <c r="J40" s="62"/>
      <c r="K40" s="62"/>
      <c r="L40"/>
      <c r="AJ40" s="6"/>
      <c r="AK40" s="6"/>
      <c r="AL40" s="6"/>
    </row>
    <row r="41" spans="4:38" ht="12.75" customHeight="1">
      <c r="D41" s="9">
        <f t="shared" si="5"/>
        <v>8</v>
      </c>
      <c r="E41" s="59" t="str">
        <f t="shared" si="3"/>
        <v>Križno financiranje ERDF (3)</v>
      </c>
      <c r="F41" s="47">
        <f t="shared" si="4"/>
        <v>0</v>
      </c>
      <c r="G41" s="62"/>
      <c r="H41" s="62"/>
      <c r="I41" s="62"/>
      <c r="J41" s="62"/>
      <c r="K41" s="62"/>
      <c r="L41"/>
      <c r="AJ41" s="6"/>
      <c r="AK41" s="6"/>
      <c r="AL41" s="6"/>
    </row>
    <row r="42" spans="4:38" ht="12.75" customHeight="1">
      <c r="D42" s="9">
        <f t="shared" si="5"/>
        <v>9</v>
      </c>
      <c r="E42" s="59" t="str">
        <f t="shared" si="3"/>
        <v>Križno financiranje ESF  (5,6)</v>
      </c>
      <c r="F42" s="47">
        <f t="shared" si="4"/>
        <v>0</v>
      </c>
      <c r="G42" s="62"/>
      <c r="H42" s="62"/>
      <c r="I42" s="62"/>
      <c r="J42" s="62"/>
      <c r="K42" s="62"/>
      <c r="L42"/>
      <c r="AJ42" s="6"/>
      <c r="AK42" s="6"/>
      <c r="AL42" s="6"/>
    </row>
    <row r="43" spans="4:38" ht="12.75" customHeight="1">
      <c r="D43" s="9">
        <f t="shared" si="5"/>
        <v>10</v>
      </c>
      <c r="E43" s="59" t="str">
        <f t="shared" si="3"/>
        <v>Amortizacija </v>
      </c>
      <c r="F43" s="47">
        <f t="shared" si="4"/>
        <v>0</v>
      </c>
      <c r="G43" s="62"/>
      <c r="H43" s="62"/>
      <c r="I43" s="62"/>
      <c r="J43" s="62"/>
      <c r="K43" s="62"/>
      <c r="L43"/>
      <c r="AJ43" s="6"/>
      <c r="AK43" s="6"/>
      <c r="AL43" s="6"/>
    </row>
    <row r="44" spans="4:38" ht="12.75" customHeight="1">
      <c r="D44" s="9">
        <f t="shared" si="5"/>
        <v>11</v>
      </c>
      <c r="E44" s="59" t="str">
        <f t="shared" si="3"/>
        <v>Opći troškovi </v>
      </c>
      <c r="F44" s="47">
        <f t="shared" si="4"/>
        <v>0</v>
      </c>
      <c r="G44" s="62"/>
      <c r="H44" s="62"/>
      <c r="I44" s="62"/>
      <c r="J44" s="62"/>
      <c r="K44" s="62"/>
      <c r="L44"/>
      <c r="AJ44" s="6"/>
      <c r="AK44" s="6"/>
      <c r="AL44" s="6"/>
    </row>
    <row r="45" spans="4:38" ht="26.25">
      <c r="D45" s="12" t="s">
        <v>1</v>
      </c>
      <c r="E45" s="14" t="s">
        <v>26</v>
      </c>
      <c r="F45" s="44">
        <f aca="true" t="shared" si="6" ref="F45:K45">ROUND(SUM(F34:F44),2)</f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/>
      <c r="AJ45" s="6"/>
      <c r="AK45" s="6"/>
      <c r="AL45" s="6"/>
    </row>
    <row r="46" spans="4:35" ht="12.75">
      <c r="D46" s="12" t="s">
        <v>2</v>
      </c>
      <c r="E46" s="60" t="s">
        <v>27</v>
      </c>
      <c r="F46" s="44">
        <f>ROUND(F45+F30,2)</f>
        <v>0</v>
      </c>
      <c r="G46" s="30">
        <f>ROUND(G30+G45,2)</f>
        <v>0</v>
      </c>
      <c r="H46" s="30">
        <f>ROUND(H30+H45,2)</f>
        <v>0</v>
      </c>
      <c r="I46" s="30">
        <f>ROUND(I30+I45,2)</f>
        <v>0</v>
      </c>
      <c r="J46" s="30">
        <f>ROUND(J30+J45,2)</f>
        <v>0</v>
      </c>
      <c r="K46" s="30">
        <f>ROUND(K30+K45,2)</f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6:35" ht="6" customHeight="1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6:35" ht="6" customHeight="1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4:35" ht="12.75" customHeight="1">
      <c r="D49" s="80" t="s">
        <v>28</v>
      </c>
      <c r="E49" s="81"/>
      <c r="F49" s="45"/>
      <c r="G49" s="1" t="s">
        <v>35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4:36" ht="35.25" customHeight="1">
      <c r="D50" s="89"/>
      <c r="E50" s="90"/>
      <c r="F50" s="42" t="s">
        <v>34</v>
      </c>
      <c r="G50" s="66">
        <v>1</v>
      </c>
      <c r="H50" s="66">
        <v>2</v>
      </c>
      <c r="I50" s="66">
        <v>3</v>
      </c>
      <c r="J50" s="66">
        <v>4</v>
      </c>
      <c r="K50" s="66">
        <v>5</v>
      </c>
      <c r="L50" s="66">
        <v>6</v>
      </c>
      <c r="M50" s="66">
        <v>7</v>
      </c>
      <c r="N50" s="66">
        <v>8</v>
      </c>
      <c r="O50" s="66">
        <v>9</v>
      </c>
      <c r="P50" s="66">
        <v>10</v>
      </c>
      <c r="Q50" s="66">
        <v>11</v>
      </c>
      <c r="R50" s="66">
        <v>12</v>
      </c>
      <c r="S50" s="66">
        <v>13</v>
      </c>
      <c r="T50" s="66">
        <v>14</v>
      </c>
      <c r="U50" s="66">
        <v>15</v>
      </c>
      <c r="V50" s="66">
        <v>16</v>
      </c>
      <c r="W50" s="66">
        <v>17</v>
      </c>
      <c r="X50" s="66">
        <v>18</v>
      </c>
      <c r="Y50" s="66">
        <v>19</v>
      </c>
      <c r="Z50" s="66">
        <v>20</v>
      </c>
      <c r="AA50" s="66">
        <v>21</v>
      </c>
      <c r="AB50" s="66">
        <v>22</v>
      </c>
      <c r="AC50" s="66">
        <v>23</v>
      </c>
      <c r="AD50" s="66">
        <v>24</v>
      </c>
      <c r="AE50" s="66">
        <v>25</v>
      </c>
      <c r="AF50" s="66">
        <v>26</v>
      </c>
      <c r="AG50" s="66">
        <v>27</v>
      </c>
      <c r="AH50" s="66">
        <v>28</v>
      </c>
      <c r="AI50" s="66">
        <v>29</v>
      </c>
      <c r="AJ50" s="66">
        <v>30</v>
      </c>
    </row>
    <row r="51" spans="4:36" ht="39">
      <c r="D51" s="9">
        <f>1</f>
        <v>1</v>
      </c>
      <c r="E51" s="53" t="s">
        <v>29</v>
      </c>
      <c r="F51" s="47">
        <f aca="true" t="shared" si="7" ref="F51:F57">ROUND(SUM(G51:AJ51),2)</f>
        <v>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4"/>
    </row>
    <row r="52" spans="4:36" ht="12.75">
      <c r="D52" s="9">
        <f aca="true" t="shared" si="8" ref="D52:D57">D51+1</f>
        <v>2</v>
      </c>
      <c r="E52" s="53" t="s">
        <v>30</v>
      </c>
      <c r="F52" s="47">
        <f t="shared" si="7"/>
        <v>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4:36" ht="26.25">
      <c r="D53" s="9">
        <f t="shared" si="8"/>
        <v>3</v>
      </c>
      <c r="E53" s="53" t="s">
        <v>31</v>
      </c>
      <c r="F53" s="47">
        <f t="shared" si="7"/>
        <v>0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4"/>
    </row>
    <row r="54" spans="4:36" ht="26.25">
      <c r="D54" s="9">
        <f t="shared" si="8"/>
        <v>4</v>
      </c>
      <c r="E54" s="53" t="s">
        <v>36</v>
      </c>
      <c r="F54" s="47">
        <f t="shared" si="7"/>
        <v>0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</row>
    <row r="55" spans="4:36" ht="26.25">
      <c r="D55" s="9">
        <f t="shared" si="8"/>
        <v>5</v>
      </c>
      <c r="E55" s="53" t="s">
        <v>32</v>
      </c>
      <c r="F55" s="47">
        <f t="shared" si="7"/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4"/>
    </row>
    <row r="56" spans="4:36" ht="26.25">
      <c r="D56" s="9">
        <f t="shared" si="8"/>
        <v>6</v>
      </c>
      <c r="E56" s="53" t="s">
        <v>33</v>
      </c>
      <c r="F56" s="47">
        <f t="shared" si="7"/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4"/>
    </row>
    <row r="57" spans="4:36" ht="12.75">
      <c r="D57" s="9">
        <f t="shared" si="8"/>
        <v>7</v>
      </c>
      <c r="E57" s="53" t="s">
        <v>37</v>
      </c>
      <c r="F57" s="47">
        <f t="shared" si="7"/>
        <v>0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4"/>
    </row>
    <row r="58" spans="4:36" ht="17.25" customHeight="1">
      <c r="D58" s="12" t="s">
        <v>3</v>
      </c>
      <c r="E58" s="8" t="s">
        <v>38</v>
      </c>
      <c r="F58" s="44">
        <f>ROUND(SUM(F51:F57),2)</f>
        <v>0</v>
      </c>
      <c r="G58" s="30">
        <f>ROUND(SUM(G51:G57),2)</f>
        <v>0</v>
      </c>
      <c r="H58" s="30">
        <f aca="true" t="shared" si="9" ref="H58:AE58">ROUND(SUM(H51:H57),2)</f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0">
        <f t="shared" si="9"/>
        <v>0</v>
      </c>
      <c r="M58" s="30">
        <f t="shared" si="9"/>
        <v>0</v>
      </c>
      <c r="N58" s="30">
        <f t="shared" si="9"/>
        <v>0</v>
      </c>
      <c r="O58" s="30">
        <f t="shared" si="9"/>
        <v>0</v>
      </c>
      <c r="P58" s="30">
        <f t="shared" si="9"/>
        <v>0</v>
      </c>
      <c r="Q58" s="30">
        <f t="shared" si="9"/>
        <v>0</v>
      </c>
      <c r="R58" s="30">
        <f t="shared" si="9"/>
        <v>0</v>
      </c>
      <c r="S58" s="30">
        <f t="shared" si="9"/>
        <v>0</v>
      </c>
      <c r="T58" s="30">
        <f t="shared" si="9"/>
        <v>0</v>
      </c>
      <c r="U58" s="30">
        <f t="shared" si="9"/>
        <v>0</v>
      </c>
      <c r="V58" s="30">
        <f t="shared" si="9"/>
        <v>0</v>
      </c>
      <c r="W58" s="30">
        <f t="shared" si="9"/>
        <v>0</v>
      </c>
      <c r="X58" s="30">
        <f t="shared" si="9"/>
        <v>0</v>
      </c>
      <c r="Y58" s="30">
        <f t="shared" si="9"/>
        <v>0</v>
      </c>
      <c r="Z58" s="30">
        <f t="shared" si="9"/>
        <v>0</v>
      </c>
      <c r="AA58" s="30">
        <f t="shared" si="9"/>
        <v>0</v>
      </c>
      <c r="AB58" s="30">
        <f t="shared" si="9"/>
        <v>0</v>
      </c>
      <c r="AC58" s="30">
        <f t="shared" si="9"/>
        <v>0</v>
      </c>
      <c r="AD58" s="30">
        <f t="shared" si="9"/>
        <v>0</v>
      </c>
      <c r="AE58" s="30">
        <f t="shared" si="9"/>
        <v>0</v>
      </c>
      <c r="AF58" s="30">
        <f>ROUND(SUM(AF51:AF57),2)</f>
        <v>0</v>
      </c>
      <c r="AG58" s="30">
        <f>ROUND(SUM(AG51:AG57),2)</f>
        <v>0</v>
      </c>
      <c r="AH58" s="30">
        <f>ROUND(SUM(AH51:AH57),2)</f>
        <v>0</v>
      </c>
      <c r="AI58" s="30">
        <f>ROUND(SUM(AI51:AI57),2)</f>
        <v>0</v>
      </c>
      <c r="AJ58" s="30">
        <f>ROUND(SUM(AJ51:AJ57),2)</f>
        <v>0</v>
      </c>
    </row>
    <row r="59" ht="5.25" customHeight="1"/>
    <row r="60" ht="5.25" customHeight="1"/>
    <row r="61" spans="4:35" ht="12.75" customHeight="1">
      <c r="D61" s="80" t="s">
        <v>57</v>
      </c>
      <c r="E61" s="81"/>
      <c r="F61" s="45"/>
      <c r="G61" s="84" t="s">
        <v>58</v>
      </c>
      <c r="H61" s="85"/>
      <c r="I61" s="85"/>
      <c r="J61" s="85"/>
      <c r="K61" s="25"/>
      <c r="L61" s="25"/>
      <c r="M61" s="25"/>
      <c r="N61" s="25"/>
      <c r="O61" s="25"/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/>
      <c r="AI61"/>
    </row>
    <row r="62" spans="4:36" ht="34.5" customHeight="1">
      <c r="D62" s="82"/>
      <c r="E62" s="83"/>
      <c r="F62" s="42" t="s">
        <v>34</v>
      </c>
      <c r="G62" s="66">
        <v>1</v>
      </c>
      <c r="H62" s="66">
        <v>2</v>
      </c>
      <c r="I62" s="66">
        <v>3</v>
      </c>
      <c r="J62" s="66">
        <v>4</v>
      </c>
      <c r="K62" s="66">
        <v>5</v>
      </c>
      <c r="L62" s="66">
        <v>6</v>
      </c>
      <c r="M62" s="66">
        <v>7</v>
      </c>
      <c r="N62" s="66">
        <v>8</v>
      </c>
      <c r="O62" s="66">
        <v>9</v>
      </c>
      <c r="P62" s="66">
        <v>10</v>
      </c>
      <c r="Q62" s="66">
        <v>11</v>
      </c>
      <c r="R62" s="66">
        <v>12</v>
      </c>
      <c r="S62" s="66">
        <v>13</v>
      </c>
      <c r="T62" s="66">
        <v>14</v>
      </c>
      <c r="U62" s="66">
        <v>15</v>
      </c>
      <c r="V62" s="66">
        <v>16</v>
      </c>
      <c r="W62" s="66">
        <v>17</v>
      </c>
      <c r="X62" s="66">
        <v>18</v>
      </c>
      <c r="Y62" s="66">
        <v>19</v>
      </c>
      <c r="Z62" s="66">
        <v>20</v>
      </c>
      <c r="AA62" s="66">
        <v>21</v>
      </c>
      <c r="AB62" s="66">
        <v>22</v>
      </c>
      <c r="AC62" s="66">
        <v>23</v>
      </c>
      <c r="AD62" s="66">
        <v>24</v>
      </c>
      <c r="AE62" s="66">
        <v>25</v>
      </c>
      <c r="AF62" s="66">
        <v>26</v>
      </c>
      <c r="AG62" s="66">
        <v>27</v>
      </c>
      <c r="AH62" s="66">
        <v>28</v>
      </c>
      <c r="AI62" s="66">
        <v>29</v>
      </c>
      <c r="AJ62" s="66">
        <v>30</v>
      </c>
    </row>
    <row r="63" spans="4:36" ht="12.75">
      <c r="D63" s="9">
        <f>1</f>
        <v>1</v>
      </c>
      <c r="E63" s="55" t="s">
        <v>39</v>
      </c>
      <c r="F63" s="54">
        <f aca="true" t="shared" si="10" ref="F63:F69">ROUND(SUM(G63:AJ63),2)</f>
        <v>0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4"/>
    </row>
    <row r="64" spans="4:36" ht="12.75">
      <c r="D64" s="9">
        <f aca="true" t="shared" si="11" ref="D64:D69">D63+1</f>
        <v>2</v>
      </c>
      <c r="E64" s="55" t="s">
        <v>40</v>
      </c>
      <c r="F64" s="54">
        <f t="shared" si="10"/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</row>
    <row r="65" spans="4:36" ht="12.75">
      <c r="D65" s="9">
        <f t="shared" si="11"/>
        <v>3</v>
      </c>
      <c r="E65" s="55" t="s">
        <v>41</v>
      </c>
      <c r="F65" s="54">
        <f t="shared" si="10"/>
        <v>0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</row>
    <row r="66" spans="4:36" ht="12.75">
      <c r="D66" s="9">
        <f t="shared" si="11"/>
        <v>4</v>
      </c>
      <c r="E66" s="55" t="s">
        <v>42</v>
      </c>
      <c r="F66" s="54">
        <f t="shared" si="10"/>
        <v>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</row>
    <row r="67" spans="4:36" ht="12.75">
      <c r="D67" s="9">
        <f t="shared" si="11"/>
        <v>5</v>
      </c>
      <c r="E67" s="55" t="s">
        <v>43</v>
      </c>
      <c r="F67" s="54">
        <f t="shared" si="10"/>
        <v>0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</row>
    <row r="68" spans="4:36" ht="12.75">
      <c r="D68" s="9">
        <f t="shared" si="11"/>
        <v>6</v>
      </c>
      <c r="E68" s="55" t="s">
        <v>44</v>
      </c>
      <c r="F68" s="54">
        <f t="shared" si="10"/>
        <v>0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</row>
    <row r="69" spans="4:36" ht="12.75">
      <c r="D69" s="9">
        <f t="shared" si="11"/>
        <v>7</v>
      </c>
      <c r="E69" s="56" t="s">
        <v>45</v>
      </c>
      <c r="F69" s="54">
        <f t="shared" si="10"/>
        <v>0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</row>
    <row r="70" spans="4:36" ht="12.75">
      <c r="D70" s="12" t="s">
        <v>4</v>
      </c>
      <c r="E70" s="45" t="s">
        <v>46</v>
      </c>
      <c r="F70" s="44">
        <f>ROUND(SUM(F63:F69),2)</f>
        <v>0</v>
      </c>
      <c r="G70" s="30">
        <f>ROUND(SUM(G63:G69),2)</f>
        <v>0</v>
      </c>
      <c r="H70" s="30">
        <f aca="true" t="shared" si="12" ref="H70:AJ70">ROUND(SUM(H63:H69),2)</f>
        <v>0</v>
      </c>
      <c r="I70" s="30">
        <f t="shared" si="12"/>
        <v>0</v>
      </c>
      <c r="J70" s="30">
        <f t="shared" si="12"/>
        <v>0</v>
      </c>
      <c r="K70" s="30">
        <f t="shared" si="12"/>
        <v>0</v>
      </c>
      <c r="L70" s="30">
        <f t="shared" si="12"/>
        <v>0</v>
      </c>
      <c r="M70" s="30">
        <f t="shared" si="12"/>
        <v>0</v>
      </c>
      <c r="N70" s="30">
        <f t="shared" si="12"/>
        <v>0</v>
      </c>
      <c r="O70" s="30">
        <f t="shared" si="12"/>
        <v>0</v>
      </c>
      <c r="P70" s="30">
        <f t="shared" si="12"/>
        <v>0</v>
      </c>
      <c r="Q70" s="30">
        <f t="shared" si="12"/>
        <v>0</v>
      </c>
      <c r="R70" s="30">
        <f t="shared" si="12"/>
        <v>0</v>
      </c>
      <c r="S70" s="30">
        <f t="shared" si="12"/>
        <v>0</v>
      </c>
      <c r="T70" s="30">
        <f t="shared" si="12"/>
        <v>0</v>
      </c>
      <c r="U70" s="30">
        <f t="shared" si="12"/>
        <v>0</v>
      </c>
      <c r="V70" s="30">
        <f t="shared" si="12"/>
        <v>0</v>
      </c>
      <c r="W70" s="30">
        <f t="shared" si="12"/>
        <v>0</v>
      </c>
      <c r="X70" s="30">
        <f t="shared" si="12"/>
        <v>0</v>
      </c>
      <c r="Y70" s="30">
        <f t="shared" si="12"/>
        <v>0</v>
      </c>
      <c r="Z70" s="30">
        <f t="shared" si="12"/>
        <v>0</v>
      </c>
      <c r="AA70" s="30">
        <f t="shared" si="12"/>
        <v>0</v>
      </c>
      <c r="AB70" s="30">
        <f t="shared" si="12"/>
        <v>0</v>
      </c>
      <c r="AC70" s="30">
        <f t="shared" si="12"/>
        <v>0</v>
      </c>
      <c r="AD70" s="30">
        <f t="shared" si="12"/>
        <v>0</v>
      </c>
      <c r="AE70" s="30">
        <f t="shared" si="12"/>
        <v>0</v>
      </c>
      <c r="AF70" s="30">
        <f t="shared" si="12"/>
        <v>0</v>
      </c>
      <c r="AG70" s="30">
        <f t="shared" si="12"/>
        <v>0</v>
      </c>
      <c r="AH70" s="30">
        <f t="shared" si="12"/>
        <v>0</v>
      </c>
      <c r="AI70" s="30">
        <f t="shared" si="12"/>
        <v>0</v>
      </c>
      <c r="AJ70" s="30">
        <f t="shared" si="12"/>
        <v>0</v>
      </c>
    </row>
    <row r="71" spans="4:36" ht="12.75">
      <c r="D71" s="12" t="s">
        <v>8</v>
      </c>
      <c r="E71" s="14" t="s">
        <v>47</v>
      </c>
      <c r="F71" s="44">
        <f>F58-F70</f>
        <v>0</v>
      </c>
      <c r="G71" s="30">
        <f>ROUND(G58-G70,2)</f>
        <v>0</v>
      </c>
      <c r="H71" s="30">
        <f aca="true" t="shared" si="13" ref="H71:AJ71">ROUND(H58-H70,2)</f>
        <v>0</v>
      </c>
      <c r="I71" s="30">
        <f t="shared" si="13"/>
        <v>0</v>
      </c>
      <c r="J71" s="30">
        <f t="shared" si="13"/>
        <v>0</v>
      </c>
      <c r="K71" s="30">
        <f t="shared" si="13"/>
        <v>0</v>
      </c>
      <c r="L71" s="30">
        <f t="shared" si="13"/>
        <v>0</v>
      </c>
      <c r="M71" s="30">
        <f t="shared" si="13"/>
        <v>0</v>
      </c>
      <c r="N71" s="30">
        <f t="shared" si="13"/>
        <v>0</v>
      </c>
      <c r="O71" s="30">
        <f t="shared" si="13"/>
        <v>0</v>
      </c>
      <c r="P71" s="30">
        <f t="shared" si="13"/>
        <v>0</v>
      </c>
      <c r="Q71" s="30">
        <f t="shared" si="13"/>
        <v>0</v>
      </c>
      <c r="R71" s="30">
        <f t="shared" si="13"/>
        <v>0</v>
      </c>
      <c r="S71" s="30">
        <f t="shared" si="13"/>
        <v>0</v>
      </c>
      <c r="T71" s="30">
        <f t="shared" si="13"/>
        <v>0</v>
      </c>
      <c r="U71" s="30">
        <f t="shared" si="13"/>
        <v>0</v>
      </c>
      <c r="V71" s="30">
        <f t="shared" si="13"/>
        <v>0</v>
      </c>
      <c r="W71" s="30">
        <f t="shared" si="13"/>
        <v>0</v>
      </c>
      <c r="X71" s="30">
        <f t="shared" si="13"/>
        <v>0</v>
      </c>
      <c r="Y71" s="30">
        <f t="shared" si="13"/>
        <v>0</v>
      </c>
      <c r="Z71" s="30">
        <f t="shared" si="13"/>
        <v>0</v>
      </c>
      <c r="AA71" s="30">
        <f t="shared" si="13"/>
        <v>0</v>
      </c>
      <c r="AB71" s="30">
        <f t="shared" si="13"/>
        <v>0</v>
      </c>
      <c r="AC71" s="30">
        <f t="shared" si="13"/>
        <v>0</v>
      </c>
      <c r="AD71" s="30">
        <f t="shared" si="13"/>
        <v>0</v>
      </c>
      <c r="AE71" s="30">
        <f t="shared" si="13"/>
        <v>0</v>
      </c>
      <c r="AF71" s="30">
        <f t="shared" si="13"/>
        <v>0</v>
      </c>
      <c r="AG71" s="30">
        <f t="shared" si="13"/>
        <v>0</v>
      </c>
      <c r="AH71" s="30">
        <f t="shared" si="13"/>
        <v>0</v>
      </c>
      <c r="AI71" s="30">
        <f t="shared" si="13"/>
        <v>0</v>
      </c>
      <c r="AJ71" s="30">
        <f t="shared" si="13"/>
        <v>0</v>
      </c>
    </row>
    <row r="73" spans="4:35" ht="42.75" customHeight="1">
      <c r="D73" s="80" t="str">
        <f>D17</f>
        <v>Stavke proračuna projekta </v>
      </c>
      <c r="E73" s="81"/>
      <c r="F73" s="67" t="s">
        <v>56</v>
      </c>
      <c r="G73" s="25"/>
      <c r="H73" s="25"/>
      <c r="AH73"/>
      <c r="AI73"/>
    </row>
    <row r="74" spans="4:36" ht="33" customHeight="1">
      <c r="D74" s="82"/>
      <c r="E74" s="83"/>
      <c r="F74" s="68">
        <f>F5</f>
        <v>20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4:35" ht="12.75">
      <c r="D75" s="9">
        <f>D34</f>
        <v>1</v>
      </c>
      <c r="E75" s="10" t="str">
        <f>E34</f>
        <v>Zemljište</v>
      </c>
      <c r="F75" s="62"/>
      <c r="G75" s="15"/>
      <c r="S75" s="32"/>
      <c r="AH75"/>
      <c r="AI75"/>
    </row>
    <row r="76" spans="4:35" ht="12.75">
      <c r="D76" s="9">
        <v>2</v>
      </c>
      <c r="E76" s="10" t="str">
        <f>E35</f>
        <v>Nekretnine </v>
      </c>
      <c r="F76" s="62"/>
      <c r="G76" s="13"/>
      <c r="S76" s="32"/>
      <c r="AH76"/>
      <c r="AI76"/>
    </row>
    <row r="77" spans="4:35" ht="12.75">
      <c r="D77" s="9">
        <v>3</v>
      </c>
      <c r="E77" s="10" t="s">
        <v>16</v>
      </c>
      <c r="F77" s="62"/>
      <c r="G77" s="13"/>
      <c r="AH77"/>
      <c r="AI77"/>
    </row>
    <row r="78" spans="4:35" ht="12.75">
      <c r="D78" s="9">
        <v>5</v>
      </c>
      <c r="E78" s="10" t="s">
        <v>48</v>
      </c>
      <c r="F78" s="62"/>
      <c r="G78" s="13"/>
      <c r="AH78"/>
      <c r="AI78"/>
    </row>
    <row r="79" spans="4:35" ht="23.25" customHeight="1">
      <c r="D79" s="9">
        <v>6</v>
      </c>
      <c r="E79" s="10" t="s">
        <v>19</v>
      </c>
      <c r="F79" s="62"/>
      <c r="G79" s="13"/>
      <c r="AH79"/>
      <c r="AI79"/>
    </row>
    <row r="80" spans="4:6" ht="12.75">
      <c r="D80" s="30"/>
      <c r="E80" s="22" t="s">
        <v>49</v>
      </c>
      <c r="F80" s="28">
        <f>ROUND(SUM(F75:F79),2)</f>
        <v>0</v>
      </c>
    </row>
    <row r="81" spans="4:9" ht="12.75">
      <c r="D81" s="12" t="s">
        <v>4</v>
      </c>
      <c r="E81" s="23" t="s">
        <v>50</v>
      </c>
      <c r="F81" s="27">
        <f>ROUND(F80/(1+5%)^F74,2)</f>
        <v>0</v>
      </c>
      <c r="G81" s="17"/>
      <c r="H81" s="18"/>
      <c r="I81" s="18"/>
    </row>
    <row r="82" spans="4:9" ht="12.75">
      <c r="D82" s="6"/>
      <c r="E82" s="6"/>
      <c r="F82" s="16"/>
      <c r="G82" s="17"/>
      <c r="H82" s="18"/>
      <c r="I82" s="18"/>
    </row>
    <row r="83" spans="4:9" ht="15" customHeight="1">
      <c r="D83" s="19" t="s">
        <v>7</v>
      </c>
      <c r="E83" s="29" t="s">
        <v>51</v>
      </c>
      <c r="F83" s="65">
        <v>0.85</v>
      </c>
      <c r="G83" s="17"/>
      <c r="H83" s="18"/>
      <c r="I83" s="18"/>
    </row>
    <row r="84" spans="4:9" ht="12.75" customHeight="1">
      <c r="D84" s="6"/>
      <c r="E84" s="6"/>
      <c r="F84" s="16"/>
      <c r="G84" s="17"/>
      <c r="H84" s="18"/>
      <c r="I84" s="18"/>
    </row>
    <row r="85" spans="4:9" ht="12.75">
      <c r="D85" s="6"/>
      <c r="E85" s="6"/>
      <c r="F85" s="16"/>
      <c r="G85" s="17"/>
      <c r="H85" s="18"/>
      <c r="I85" s="18"/>
    </row>
    <row r="86" spans="4:9" ht="12.75">
      <c r="D86" s="6"/>
      <c r="E86" s="6"/>
      <c r="F86" s="16"/>
      <c r="G86" s="17"/>
      <c r="H86" s="18"/>
      <c r="I86" s="18"/>
    </row>
    <row r="87" spans="3:9" ht="12.75">
      <c r="C87"/>
      <c r="D87" s="6"/>
      <c r="E87" s="6"/>
      <c r="F87" s="16"/>
      <c r="G87" s="17"/>
      <c r="H87" s="18"/>
      <c r="I87" s="18"/>
    </row>
    <row r="88" spans="3:9" ht="12.75">
      <c r="C88"/>
      <c r="D88" s="6"/>
      <c r="E88" s="6"/>
      <c r="F88" s="16"/>
      <c r="G88" s="17"/>
      <c r="H88" s="18"/>
      <c r="I88" s="18"/>
    </row>
    <row r="89" spans="5:11" ht="13.5" thickBot="1">
      <c r="E89" s="1"/>
      <c r="F89"/>
      <c r="J89" s="21"/>
      <c r="K89" s="21"/>
    </row>
    <row r="90" spans="4:11" ht="26.25">
      <c r="D90" s="35" t="s">
        <v>10</v>
      </c>
      <c r="E90" s="57" t="s">
        <v>53</v>
      </c>
      <c r="F90" s="70">
        <f>F30</f>
        <v>0</v>
      </c>
      <c r="J90" s="21"/>
      <c r="K90" s="21"/>
    </row>
    <row r="91" spans="4:11" ht="15">
      <c r="D91" s="38" t="s">
        <v>5</v>
      </c>
      <c r="E91" s="58" t="s">
        <v>55</v>
      </c>
      <c r="F91" s="37">
        <f>NPV(0.05,G46:INDEX(G46:K46,1,InvestmentPeriod))</f>
        <v>0</v>
      </c>
      <c r="J91" s="21"/>
      <c r="K91" s="21"/>
    </row>
    <row r="92" spans="4:11" ht="15">
      <c r="D92" s="36" t="s">
        <v>6</v>
      </c>
      <c r="E92" s="58" t="s">
        <v>52</v>
      </c>
      <c r="F92" s="37">
        <f>NPV(0.05,G71:INDEX(G71:AJ71,1,F5))+F81</f>
        <v>0</v>
      </c>
      <c r="J92" s="21"/>
      <c r="K92" s="21"/>
    </row>
    <row r="93" spans="4:11" ht="15.75">
      <c r="D93" s="38" t="s">
        <v>9</v>
      </c>
      <c r="E93" s="34" t="s">
        <v>54</v>
      </c>
      <c r="F93" s="69">
        <f>IF(ISERROR(ROUND(IF((DIC-DNR)/DIC&gt;1,1,(DIC-DNR)/DIC),8)),"",ROUND(IF((DIC-DNR)/DIC&gt;1,1,(DIC-DNR)/DIC),8))</f>
      </c>
      <c r="J93" s="21"/>
      <c r="K93" s="21"/>
    </row>
    <row r="94" spans="4:13" ht="65.25" customHeight="1">
      <c r="D94" s="38"/>
      <c r="E94" s="40" t="s">
        <v>62</v>
      </c>
      <c r="F94" s="37">
        <f>_xlfn.IFERROR(ROUND(IF(F93=1,0,(1-F93)*F90),2),"")</f>
      </c>
      <c r="H94" s="73" t="s">
        <v>61</v>
      </c>
      <c r="I94" s="74"/>
      <c r="J94" s="74"/>
      <c r="K94" s="74"/>
      <c r="L94" s="74"/>
      <c r="M94" s="75"/>
    </row>
    <row r="95" spans="4:11" ht="27" thickBot="1">
      <c r="D95" s="46" t="s">
        <v>60</v>
      </c>
      <c r="E95" s="41" t="s">
        <v>59</v>
      </c>
      <c r="F95" s="39">
        <f>_xlfn.IFERROR(ROUND(IF(F93=1,F90*CR,(F90-F94)*CR),2),"")</f>
      </c>
      <c r="J95" s="21"/>
      <c r="K95" s="21"/>
    </row>
    <row r="96" spans="5:11" ht="12.75">
      <c r="E96" s="33"/>
      <c r="J96" s="21"/>
      <c r="K96" s="21"/>
    </row>
    <row r="97" spans="4:11" ht="12.75">
      <c r="D97" s="1"/>
      <c r="E97" s="20"/>
      <c r="J97" s="21"/>
      <c r="K97" s="21"/>
    </row>
    <row r="98" ht="12.75">
      <c r="K98" s="21"/>
    </row>
    <row r="100" ht="12.75">
      <c r="E100" s="20"/>
    </row>
  </sheetData>
  <sheetProtection password="DA56" sheet="1" objects="1" scenarios="1"/>
  <mergeCells count="10">
    <mergeCell ref="H94:M94"/>
    <mergeCell ref="E2:J2"/>
    <mergeCell ref="G17:K17"/>
    <mergeCell ref="G32:K32"/>
    <mergeCell ref="D73:E74"/>
    <mergeCell ref="D61:E62"/>
    <mergeCell ref="G61:J61"/>
    <mergeCell ref="D17:E18"/>
    <mergeCell ref="D32:E33"/>
    <mergeCell ref="D49:E50"/>
  </mergeCells>
  <conditionalFormatting sqref="G50:AJ58 G62:AJ71">
    <cfRule type="expression" priority="35" dxfId="0" stopIfTrue="1">
      <formula>G$50&gt;$F$5</formula>
    </cfRule>
  </conditionalFormatting>
  <conditionalFormatting sqref="G18:K30 G33:K46">
    <cfRule type="expression" priority="1" dxfId="0" stopIfTrue="1">
      <formula>G$18&gt;InvestmentPeriod</formula>
    </cfRule>
  </conditionalFormatting>
  <dataValidations count="6">
    <dataValidation type="decimal" showInputMessage="1" showErrorMessage="1" error="Eligible costs should be indicated as positive values!&#10;Please enter positive values to indicate Project investment costs" sqref="G51:AJ57 G19:K29 G34:K44 G63:AJ69">
      <formula1>0</formula1>
      <formula2>1E+35</formula2>
    </dataValidation>
    <dataValidation type="decimal" allowBlank="1" showInputMessage="1" showErrorMessage="1" error="Project implementation period is supposed to be too long and to exceed eligibility period! &#10;Please verify!" sqref="F11">
      <formula1>0</formula1>
      <formula2>60</formula2>
    </dataValidation>
    <dataValidation type="textLength" allowBlank="1" showInputMessage="1" showErrorMessage="1" error="Project title is too long! Please shorten up to 300 symbols!" sqref="K2:M3 E2">
      <formula1>1</formula1>
      <formula2>300</formula2>
    </dataValidation>
    <dataValidation type="whole" allowBlank="1" showInputMessage="1" showErrorMessage="1" error="Co-funding rate can not be higher than 100%! " sqref="F84">
      <formula1>0</formula1>
      <formula2>1</formula2>
    </dataValidation>
    <dataValidation type="decimal" allowBlank="1" showInputMessage="1" showErrorMessage="1" error="Co-funding rate can not be higher than 100%! " sqref="F83">
      <formula1>0</formula1>
      <formula2>1</formula2>
    </dataValidation>
    <dataValidation type="decimal" allowBlank="1" showInputMessage="1" showErrorMessage="1" error="Project implementation period is NOT supposed to be too long and to exceed eligibility period! &#10;Please verify!" sqref="F10">
      <formula1>0</formula1>
      <formula2>60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1" r:id="rId2"/>
  <headerFooter>
    <oddHeader xml:space="preserve">&amp;LPrilog 1 prijavnom obrascu Specifični B. dio&amp;C
&amp;"Arial,Bold"&amp;14&amp;K03+000PRILOG ZA PROJEKTE KOJI GENERIRAJU PRIHODE </oddHead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Haroldas</dc:creator>
  <cp:keywords/>
  <dc:description/>
  <cp:lastModifiedBy>Dalia Budrienė</cp:lastModifiedBy>
  <cp:lastPrinted>2014-01-20T06:56:36Z</cp:lastPrinted>
  <dcterms:created xsi:type="dcterms:W3CDTF">2007-10-27T09:42:33Z</dcterms:created>
  <dcterms:modified xsi:type="dcterms:W3CDTF">2014-01-23T12:31:32Z</dcterms:modified>
  <cp:category/>
  <cp:version/>
  <cp:contentType/>
  <cp:contentStatus/>
</cp:coreProperties>
</file>